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Break-even" state="visible" r:id="rId5"/>
    <sheet sheetId="3" name="Pricing" state="visible" r:id="rId6"/>
  </sheets>
  <calcPr calcId="171027" fullCalcOnLoad="1"/>
</workbook>
</file>

<file path=xl/sharedStrings.xml><?xml version="1.0" encoding="utf-8"?>
<sst xmlns="http://schemas.openxmlformats.org/spreadsheetml/2006/main" count="36" uniqueCount="36">
  <si>
    <t>LeadAfrik</t>
  </si>
  <si>
    <t>Break-even &amp; Pricing Calculator</t>
  </si>
  <si>
    <t>Set costs and price — see the units you must sell to break even, and price any product to a target margin.</t>
  </si>
  <si>
    <t>How to use it</t>
  </si>
  <si>
    <t>1.  On Break-even, enter your monthly fixed costs, the variable cost of one unit and your selling price. The break-even units and revenue compute instantly, with a profit-at-volume table.</t>
  </si>
  <si>
    <t>2.  On Pricing, type a product’s cost and the margin you want — it gives you the price to charge (and vice-versa).</t>
  </si>
  <si>
    <t>3.  Change any yellow number and everything recalculates; use it to test a price before you commit.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</si>
  <si>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</si>
  <si>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</si>
  <si>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</si>
  <si>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</si>
  <si>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</si>
  <si>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</si>
  <si>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Explore more free money tools at leadafrik.com/projects.</t>
  </si>
  <si>
    <t>© LeadAfrik · leadafrik.com/templates · Free to use and share.</t>
  </si>
  <si>
    <t>Break-even calculator</t>
  </si>
  <si>
    <t>Fixed costs per month (KES)</t>
  </si>
  <si>
    <t>Variable cost per unit (KES)</t>
  </si>
  <si>
    <t>Selling price per unit (KES)</t>
  </si>
  <si>
    <t>Contribution per unit</t>
  </si>
  <si>
    <t>Contribution margin</t>
  </si>
  <si>
    <t>Break-even units / month</t>
  </si>
  <si>
    <t>Break-even revenue / month</t>
  </si>
  <si>
    <t>Profit at different monthly volumes</t>
  </si>
  <si>
    <t>Units sold</t>
  </si>
  <si>
    <t>Revenue</t>
  </si>
  <si>
    <t>Profit / (Loss)</t>
  </si>
  <si>
    <t>Price to a target margin</t>
  </si>
  <si>
    <t>Product cost (KES)</t>
  </si>
  <si>
    <t>Target margin %</t>
  </si>
  <si>
    <t>Price to charge</t>
  </si>
  <si>
    <t>Markup on cost</t>
  </si>
  <si>
    <t>Profit per unit</t>
  </si>
  <si>
    <t>Or: margin from a price you set</t>
  </si>
  <si>
    <t>Selling price (KES)</t>
  </si>
  <si>
    <t>Margin at that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</si>
</sst>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0.0%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5"/>
      <name val="Calibri"/>
    </font>
    <font>
      <b/>
      <sz val="11"/>
      <name val="Calibri"/>
    </font>
    <font>
      <b/>
      <sz val="12"/>
      <name val="Calibri"/>
    </font>
    <font>
      <b/>
      <color rgb="FFFFFFFF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164" fontId="6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165" fontId="6" fillId="0" borderId="1" xfId="0" applyNumberFormat="1" applyFont="1" applyBorder="1"/>
    <xf numFmtId="3" fontId="10" fillId="0" borderId="1" xfId="0" applyNumberFormat="1" applyFont="1" applyBorder="1"/>
    <xf numFmtId="0" fontId="14" fillId="0" borderId="0" xfId="0" applyFont="1"/>
    <xf numFmtId="0" fontId="15" fillId="3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4" fontId="10" fillId="0" borderId="1" xfId="0" applyNumberFormat="1" applyFont="1" applyBorder="1"/>
  </cellXfs>
  <cellStyles count="1">
    <cellStyle name="Normal" xfId="0" builtinId="0"/>
  </cellStyles>
  <dxfs count="2">
    <dxf>
      <font>
        <color rgb="FFC0392B"/>
      </font>
    </dxf>
    <dxf>
      <font>
        <color rgb="FF1F7A4D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B1:E22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4" customWidth="1"/>
    <col min="3" max="3" width="18" customWidth="1"/>
    <col min="4" max="4" width="4" customWidth="1"/>
    <col min="5" max="6" width="16" customWidth="1"/>
  </cols>
  <sheetData>
    <row r="1" spans="2:2" x14ac:dyDescent="0.25">
      <c r="B1" s="13" t="s">
        <v>15</v>
      </c>
    </row>
    <row r="3" spans="2:3" x14ac:dyDescent="0.25">
      <c r="B3" s="14" t="s">
        <v>16</v>
      </c>
      <c r="C3" s="15">
        <v>120000</v>
      </c>
    </row>
    <row r="4" spans="2:3" x14ac:dyDescent="0.25">
      <c r="B4" s="14" t="s">
        <v>17</v>
      </c>
      <c r="C4" s="15">
        <v>300</v>
      </c>
    </row>
    <row r="5" spans="2:3" x14ac:dyDescent="0.25">
      <c r="B5" s="14" t="s">
        <v>18</v>
      </c>
      <c r="C5" s="15">
        <v>500</v>
      </c>
    </row>
    <row r="7" spans="2:3" x14ac:dyDescent="0.25">
      <c r="B7" s="14" t="s">
        <v>19</v>
      </c>
      <c r="C7" s="16">
        <f>C5-C4</f>
      </c>
    </row>
    <row r="8" spans="2:3" x14ac:dyDescent="0.25">
      <c r="B8" s="14" t="s">
        <v>20</v>
      </c>
      <c r="C8" s="17">
        <f>IFERROR((C5-C4)/C5,0)</f>
      </c>
    </row>
    <row r="9" spans="2:3" x14ac:dyDescent="0.25">
      <c r="B9" s="14" t="s">
        <v>21</v>
      </c>
      <c r="C9" s="18">
        <f>IFERROR(ROUNDUP(C3/(C5-C4),0),"—")</f>
      </c>
    </row>
    <row r="10" spans="2:3" x14ac:dyDescent="0.25">
      <c r="B10" s="14" t="s">
        <v>22</v>
      </c>
      <c r="C10" s="16">
        <f>IFERROR(ROUNDUP(C3/(C5-C4),0)*C5,"—")</f>
      </c>
    </row>
    <row r="13" spans="2:2" x14ac:dyDescent="0.25">
      <c r="B13" s="19" t="s">
        <v>23</v>
      </c>
    </row>
    <row r="14" spans="2:5" x14ac:dyDescent="0.25">
      <c r="B14" s="20" t="s">
        <v>24</v>
      </c>
      <c r="C14" s="20" t="s">
        <v>25</v>
      </c>
      <c r="E14" s="20" t="s">
        <v>26</v>
      </c>
    </row>
    <row r="15" spans="2:5" x14ac:dyDescent="0.25">
      <c r="B15" s="21">
        <v>50</v>
      </c>
      <c r="C15" s="16">
        <f>B15*$C$5</f>
      </c>
      <c r="E15" s="16">
        <f>B15*($C$5-$C$4)-$C$3</f>
      </c>
    </row>
    <row r="16" spans="2:5" x14ac:dyDescent="0.25">
      <c r="B16" s="21">
        <v>100</v>
      </c>
      <c r="C16" s="16">
        <f>B16*$C$5</f>
      </c>
      <c r="E16" s="16">
        <f>B16*($C$5-$C$4)-$C$3</f>
      </c>
    </row>
    <row r="17" spans="2:5" x14ac:dyDescent="0.25">
      <c r="B17" s="21">
        <v>200</v>
      </c>
      <c r="C17" s="16">
        <f>B17*$C$5</f>
      </c>
      <c r="E17" s="16">
        <f>B17*($C$5-$C$4)-$C$3</f>
      </c>
    </row>
    <row r="18" spans="2:5" x14ac:dyDescent="0.25">
      <c r="B18" s="21">
        <v>300</v>
      </c>
      <c r="C18" s="16">
        <f>B18*$C$5</f>
      </c>
      <c r="E18" s="16">
        <f>B18*($C$5-$C$4)-$C$3</f>
      </c>
    </row>
    <row r="19" spans="2:5" x14ac:dyDescent="0.25">
      <c r="B19" s="21">
        <v>400</v>
      </c>
      <c r="C19" s="16">
        <f>B19*$C$5</f>
      </c>
      <c r="E19" s="16">
        <f>B19*($C$5-$C$4)-$C$3</f>
      </c>
    </row>
    <row r="20" spans="2:5" x14ac:dyDescent="0.25">
      <c r="B20" s="21">
        <v>500</v>
      </c>
      <c r="C20" s="16">
        <f>B20*$C$5</f>
      </c>
      <c r="E20" s="16">
        <f>B20*($C$5-$C$4)-$C$3</f>
      </c>
    </row>
    <row r="21" spans="2:5" x14ac:dyDescent="0.25">
      <c r="B21" s="21">
        <v>750</v>
      </c>
      <c r="C21" s="16">
        <f>B21*$C$5</f>
      </c>
      <c r="E21" s="16">
        <f>B21*($C$5-$C$4)-$C$3</f>
      </c>
    </row>
    <row r="22" spans="2:5" x14ac:dyDescent="0.25">
      <c r="B22" s="21">
        <v>1000</v>
      </c>
      <c r="C22" s="16">
        <f>B22*$C$5</f>
      </c>
      <c r="E22" s="16">
        <f>B22*($C$5-$C$4)-$C$3</f>
      </c>
    </row>
  </sheetData>
  <sheetProtection sheet="1" formatColumns="0" formatRows="0" sort="0" autoFilter="0"/>
  <conditionalFormatting sqref="E15:E22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B1:C13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4" customWidth="1"/>
    <col min="3" max="3" width="18" customWidth="1"/>
  </cols>
  <sheetData>
    <row r="1" spans="2:2" x14ac:dyDescent="0.25">
      <c r="B1" s="13" t="s">
        <v>27</v>
      </c>
    </row>
    <row r="3" spans="2:3" x14ac:dyDescent="0.25">
      <c r="B3" s="14" t="s">
        <v>28</v>
      </c>
      <c r="C3" s="15">
        <v>300</v>
      </c>
    </row>
    <row r="4" spans="2:3" x14ac:dyDescent="0.25">
      <c r="B4" s="14" t="s">
        <v>29</v>
      </c>
      <c r="C4" s="22">
        <v>0.4</v>
      </c>
    </row>
    <row r="6" spans="2:3" x14ac:dyDescent="0.25">
      <c r="B6" s="14" t="s">
        <v>30</v>
      </c>
      <c r="C6" s="23">
        <f>IFERROR(C3/(1-C4),"—")</f>
      </c>
    </row>
    <row r="7" spans="2:3" x14ac:dyDescent="0.25">
      <c r="B7" s="14" t="s">
        <v>31</v>
      </c>
      <c r="C7" s="17">
        <f>IFERROR(C6/C3-1,"—")</f>
      </c>
    </row>
    <row r="8" spans="2:3" x14ac:dyDescent="0.25">
      <c r="B8" s="14" t="s">
        <v>32</v>
      </c>
      <c r="C8" s="16">
        <f>IFERROR(C6-C3,"—")</f>
      </c>
    </row>
    <row r="11" spans="2:2" x14ac:dyDescent="0.25">
      <c r="B11" s="19" t="s">
        <v>33</v>
      </c>
    </row>
    <row r="12" spans="2:3" x14ac:dyDescent="0.25">
      <c r="B12" s="14" t="s">
        <v>34</v>
      </c>
      <c r="C12" s="15">
        <v>550</v>
      </c>
    </row>
    <row r="13" spans="2:3" x14ac:dyDescent="0.25">
      <c r="B13" s="14" t="s">
        <v>35</v>
      </c>
      <c r="C13" s="17">
        <f>IFERROR((C12-C3)/C12,"—")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Break-even</vt:lpstr>
      <vt:lpstr>Pricing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