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Assumptions" state="visible" r:id="rId5"/>
    <sheet sheetId="3" name="Projection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<sst xmlns="http://schemas.openxmlformats.org/spreadsheetml/2006/main" count="46" uniqueCount="46">
  <si>
    <t>LeadAfrik</t>
  </si>
  <si>
    <t>12-Month Business Plan Cash-Flow Projection</t>
  </si>
  <si>
    <t>Set a few assumptions — a full 12-month P&amp;L and cash-flow projection builds itself.</t>
  </si>
  <si>
    <t>How to use it</t>
  </si>
  <si>
    <t>1.  On Assumptions, enter month-1 revenue, monthly growth, cost of sales %, fixed monthly costs and your starting cash.</t>
  </si>
  <si>
    <t>2.  The Projection tab builds all 12 months: revenue, cost of sales, gross profit, fixed costs, net profit and closing cash — a running cash position.</t>
  </si>
  <si>
    <t>3.  The Dashboard shows year-1 revenue and profit, the lowest cash point (your funding gap), and the ending cash balance.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</si>
  <si>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</si>
  <si>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</si>
  <si>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</si>
  <si>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</si>
  <si>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</si>
  <si>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</si>
  <si>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For a full integrated model, see the 3-Statement Financial Model at leadafrik.com/templates.</t>
  </si>
  <si>
    <t>© LeadAfrik · leadafrik.com/templates · Free to use and share.</t>
  </si>
  <si>
    <t>Assumptions</t>
  </si>
  <si>
    <t>Month 1 revenue (KES)</t>
  </si>
  <si>
    <t>Monthly revenue growth</t>
  </si>
  <si>
    <t>Cost of sales (% of revenue)</t>
  </si>
  <si>
    <t>Fixed costs per month (KES)</t>
  </si>
  <si>
    <t>Starting cash (KES)</t>
  </si>
  <si>
    <t>Line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</si>
  <si>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</si>
  <si>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</si>
  <si>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</si>
  <si>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</si>
  <si>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</si>
  <si>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</si>
  <si>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</si>
  <si>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</si>
  <si>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</si>
  <si>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</si>
  <si>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</si>
  <si>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</si>
  <si>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Revenue</t>
  </si>
  <si>
    <t>Cost of sales</t>
  </si>
  <si>
    <t>Gross profit</t>
  </si>
  <si>
    <t>Fixed costs</t>
  </si>
  <si>
    <t>Net profit</t>
  </si>
  <si>
    <t>Opening cash</t>
  </si>
  <si>
    <t>Closing cash</t>
  </si>
  <si>
    <t>Year-1 Projection Dashboard</t>
  </si>
  <si>
    <t>Year-1 revenue</t>
  </si>
  <si>
    <t>Year-1 net profit</t>
  </si>
  <si>
    <t>Lowest cash point (funding gap)</t>
  </si>
  <si>
    <t>Ending cash (month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</si>
</sst>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0.0%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4"/>
      <name val="Calibri"/>
    </font>
    <font>
      <b/>
      <sz val="11"/>
      <name val="Calibri"/>
    </font>
    <font>
      <b/>
      <color rgb="FFFFFFFF"/>
      <sz val="11"/>
      <name val="Calibri"/>
    </font>
    <font>
      <b/>
      <sz val="15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0" fontId="14" fillId="3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/>
    <xf numFmtId="0" fontId="15" fillId="0" borderId="0" xfId="0" applyFont="1"/>
  </cellXfs>
  <cellStyles count="1">
    <cellStyle name="Normal" xfId="0" builtinId="0"/>
  </cellStyles>
  <dxfs count="2">
    <dxf>
      <font>
        <b/>
        <color rgb="FFC0392B"/>
      </font>
    </dxf>
    <dxf>
      <font>
        <b/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B7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8" customWidth="1"/>
  </cols>
  <sheetData>
    <row r="1" spans="1:1" x14ac:dyDescent="0.25">
      <c r="A1" s="13" t="s">
        <v>15</v>
      </c>
    </row>
    <row r="3" spans="1:2" x14ac:dyDescent="0.25">
      <c r="A3" s="14" t="s">
        <v>16</v>
      </c>
      <c r="B3" s="15">
        <v>200000</v>
      </c>
    </row>
    <row r="4" spans="1:2" x14ac:dyDescent="0.25">
      <c r="A4" s="14" t="s">
        <v>17</v>
      </c>
      <c r="B4" s="16">
        <v>0.05</v>
      </c>
    </row>
    <row r="5" spans="1:2" x14ac:dyDescent="0.25">
      <c r="A5" s="14" t="s">
        <v>18</v>
      </c>
      <c r="B5" s="16">
        <v>0.55</v>
      </c>
    </row>
    <row r="6" spans="1:2" x14ac:dyDescent="0.25">
      <c r="A6" s="14" t="s">
        <v>19</v>
      </c>
      <c r="B6" s="15">
        <v>70000</v>
      </c>
    </row>
    <row r="7" spans="1:2" x14ac:dyDescent="0.25">
      <c r="A7" s="14" t="s">
        <v>20</v>
      </c>
      <c r="B7" s="15">
        <v>100000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M8"/>
  <sheetViews>
    <sheetView workbookViewId="0" showGridLines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6" customWidth="1"/>
    <col min="2" max="13" width="12" customWidth="1"/>
  </cols>
  <sheetData>
    <row r="1" spans="1:13" x14ac:dyDescent="0.25">
      <c r="A1" s="17" t="s">
        <v>21</v>
      </c>
      <c r="B1" s="17" t="s">
        <v>22</v>
      </c>
      <c r="C1" s="17" t="s">
        <v>23</v>
      </c>
      <c r="D1" s="17" t="s">
        <v>24</v>
      </c>
      <c r="E1" s="17" t="s">
        <v>25</v>
      </c>
      <c r="F1" s="17" t="s">
        <v>26</v>
      </c>
      <c r="G1" s="17" t="s">
        <v>27</v>
      </c>
      <c r="H1" s="17" t="s">
        <v>28</v>
      </c>
      <c r="I1" s="17" t="s">
        <v>29</v>
      </c>
      <c r="J1" s="17" t="s">
        <v>30</v>
      </c>
      <c r="K1" s="17" t="s">
        <v>31</v>
      </c>
      <c r="L1" s="17" t="s">
        <v>32</v>
      </c>
      <c r="M1" s="17" t="s">
        <v>33</v>
      </c>
    </row>
    <row r="2" spans="1:13" x14ac:dyDescent="0.25">
      <c r="A2" s="14" t="s">
        <v>34</v>
      </c>
      <c r="B2" s="18">
        <f>Assumptions!$B$3</f>
      </c>
      <c r="C2" s="18">
        <f>B2*(1+Assumptions!$B$4)</f>
      </c>
      <c r="D2" s="18">
        <f>C2*(1+Assumptions!$B$4)</f>
      </c>
      <c r="E2" s="18">
        <f>D2*(1+Assumptions!$B$4)</f>
      </c>
      <c r="F2" s="18">
        <f>E2*(1+Assumptions!$B$4)</f>
      </c>
      <c r="G2" s="18">
        <f>F2*(1+Assumptions!$B$4)</f>
      </c>
      <c r="H2" s="18">
        <f>G2*(1+Assumptions!$B$4)</f>
      </c>
      <c r="I2" s="18">
        <f>H2*(1+Assumptions!$B$4)</f>
      </c>
      <c r="J2" s="18">
        <f>I2*(1+Assumptions!$B$4)</f>
      </c>
      <c r="K2" s="18">
        <f>J2*(1+Assumptions!$B$4)</f>
      </c>
      <c r="L2" s="18">
        <f>K2*(1+Assumptions!$B$4)</f>
      </c>
      <c r="M2" s="18">
        <f>L2*(1+Assumptions!$B$4)</f>
      </c>
    </row>
    <row r="3" spans="1:13" x14ac:dyDescent="0.25">
      <c r="A3" s="14" t="s">
        <v>35</v>
      </c>
      <c r="B3" s="18">
        <f>B2*Assumptions!$B$5</f>
      </c>
      <c r="C3" s="18">
        <f>C2*Assumptions!$B$5</f>
      </c>
      <c r="D3" s="18">
        <f>D2*Assumptions!$B$5</f>
      </c>
      <c r="E3" s="18">
        <f>E2*Assumptions!$B$5</f>
      </c>
      <c r="F3" s="18">
        <f>F2*Assumptions!$B$5</f>
      </c>
      <c r="G3" s="18">
        <f>G2*Assumptions!$B$5</f>
      </c>
      <c r="H3" s="18">
        <f>H2*Assumptions!$B$5</f>
      </c>
      <c r="I3" s="18">
        <f>I2*Assumptions!$B$5</f>
      </c>
      <c r="J3" s="18">
        <f>J2*Assumptions!$B$5</f>
      </c>
      <c r="K3" s="18">
        <f>K2*Assumptions!$B$5</f>
      </c>
      <c r="L3" s="18">
        <f>L2*Assumptions!$B$5</f>
      </c>
      <c r="M3" s="18">
        <f>M2*Assumptions!$B$5</f>
      </c>
    </row>
    <row r="4" spans="1:13" x14ac:dyDescent="0.25">
      <c r="A4" s="14" t="s">
        <v>36</v>
      </c>
      <c r="B4" s="18">
        <f>B2-B3</f>
      </c>
      <c r="C4" s="18">
        <f>C2-C3</f>
      </c>
      <c r="D4" s="18">
        <f>D2-D3</f>
      </c>
      <c r="E4" s="18">
        <f>E2-E3</f>
      </c>
      <c r="F4" s="18">
        <f>F2-F3</f>
      </c>
      <c r="G4" s="18">
        <f>G2-G3</f>
      </c>
      <c r="H4" s="18">
        <f>H2-H3</f>
      </c>
      <c r="I4" s="18">
        <f>I2-I3</f>
      </c>
      <c r="J4" s="18">
        <f>J2-J3</f>
      </c>
      <c r="K4" s="18">
        <f>K2-K3</f>
      </c>
      <c r="L4" s="18">
        <f>L2-L3</f>
      </c>
      <c r="M4" s="18">
        <f>M2-M3</f>
      </c>
    </row>
    <row r="5" spans="1:13" x14ac:dyDescent="0.25">
      <c r="A5" s="14" t="s">
        <v>37</v>
      </c>
      <c r="B5" s="18">
        <f>Assumptions!$B$6</f>
      </c>
      <c r="C5" s="18">
        <f>Assumptions!$B$6</f>
      </c>
      <c r="D5" s="18">
        <f>Assumptions!$B$6</f>
      </c>
      <c r="E5" s="18">
        <f>Assumptions!$B$6</f>
      </c>
      <c r="F5" s="18">
        <f>Assumptions!$B$6</f>
      </c>
      <c r="G5" s="18">
        <f>Assumptions!$B$6</f>
      </c>
      <c r="H5" s="18">
        <f>Assumptions!$B$6</f>
      </c>
      <c r="I5" s="18">
        <f>Assumptions!$B$6</f>
      </c>
      <c r="J5" s="18">
        <f>Assumptions!$B$6</f>
      </c>
      <c r="K5" s="18">
        <f>Assumptions!$B$6</f>
      </c>
      <c r="L5" s="18">
        <f>Assumptions!$B$6</f>
      </c>
      <c r="M5" s="18">
        <f>Assumptions!$B$6</f>
      </c>
    </row>
    <row r="6" spans="1:13" x14ac:dyDescent="0.25">
      <c r="A6" s="14" t="s">
        <v>38</v>
      </c>
      <c r="B6" s="18">
        <f>B4-B5</f>
      </c>
      <c r="C6" s="18">
        <f>C4-C5</f>
      </c>
      <c r="D6" s="18">
        <f>D4-D5</f>
      </c>
      <c r="E6" s="18">
        <f>E4-E5</f>
      </c>
      <c r="F6" s="18">
        <f>F4-F5</f>
      </c>
      <c r="G6" s="18">
        <f>G4-G5</f>
      </c>
      <c r="H6" s="18">
        <f>H4-H5</f>
      </c>
      <c r="I6" s="18">
        <f>I4-I5</f>
      </c>
      <c r="J6" s="18">
        <f>J4-J5</f>
      </c>
      <c r="K6" s="18">
        <f>K4-K5</f>
      </c>
      <c r="L6" s="18">
        <f>L4-L5</f>
      </c>
      <c r="M6" s="18">
        <f>M4-M5</f>
      </c>
    </row>
    <row r="7" spans="1:13" x14ac:dyDescent="0.25">
      <c r="A7" s="14" t="s">
        <v>39</v>
      </c>
      <c r="B7" s="18">
        <f>Assumptions!$B$7</f>
      </c>
      <c r="C7" s="18">
        <f>B8</f>
      </c>
      <c r="D7" s="18">
        <f>C8</f>
      </c>
      <c r="E7" s="18">
        <f>D8</f>
      </c>
      <c r="F7" s="18">
        <f>E8</f>
      </c>
      <c r="G7" s="18">
        <f>F8</f>
      </c>
      <c r="H7" s="18">
        <f>G8</f>
      </c>
      <c r="I7" s="18">
        <f>H8</f>
      </c>
      <c r="J7" s="18">
        <f>I8</f>
      </c>
      <c r="K7" s="18">
        <f>J8</f>
      </c>
      <c r="L7" s="18">
        <f>K8</f>
      </c>
      <c r="M7" s="18">
        <f>L8</f>
      </c>
    </row>
    <row r="8" spans="1:13" x14ac:dyDescent="0.25">
      <c r="A8" s="14" t="s">
        <v>40</v>
      </c>
      <c r="B8" s="18">
        <f>B7+B6</f>
      </c>
      <c r="C8" s="18">
        <f>C7+C6</f>
      </c>
      <c r="D8" s="18">
        <f>D7+D6</f>
      </c>
      <c r="E8" s="18">
        <f>E7+E6</f>
      </c>
      <c r="F8" s="18">
        <f>F7+F6</f>
      </c>
      <c r="G8" s="18">
        <f>G7+G6</f>
      </c>
      <c r="H8" s="18">
        <f>H7+H6</f>
      </c>
      <c r="I8" s="18">
        <f>I7+I6</f>
      </c>
      <c r="J8" s="18">
        <f>J7+J6</f>
      </c>
      <c r="K8" s="18">
        <f>K7+K6</f>
      </c>
      <c r="L8" s="18">
        <f>L7+L6</f>
      </c>
      <c r="M8" s="18">
        <f>M7+M6</f>
      </c>
    </row>
  </sheetData>
  <sheetProtection sheet="1" formatColumns="0" formatRows="0" sort="0" autoFilter="0"/>
  <conditionalFormatting sqref="B8:M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6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2" customWidth="1"/>
    <col min="3" max="3" width="18" customWidth="1"/>
  </cols>
  <sheetData>
    <row r="1" spans="2:2" x14ac:dyDescent="0.25">
      <c r="B1" s="19" t="s">
        <v>41</v>
      </c>
    </row>
    <row r="3" spans="2:3" x14ac:dyDescent="0.25">
      <c r="B3" s="14" t="s">
        <v>42</v>
      </c>
      <c r="C3" s="18">
        <f>SUM(Projection!B2:M2)</f>
      </c>
    </row>
    <row r="4" spans="2:3" x14ac:dyDescent="0.25">
      <c r="B4" s="14" t="s">
        <v>43</v>
      </c>
      <c r="C4" s="18">
        <f>SUM(Projection!B6:M6)</f>
      </c>
    </row>
    <row r="5" spans="2:3" x14ac:dyDescent="0.25">
      <c r="B5" s="14" t="s">
        <v>44</v>
      </c>
      <c r="C5" s="18">
        <f>MIN(Projection!B8:M8)</f>
      </c>
    </row>
    <row r="6" spans="2:3" x14ac:dyDescent="0.25">
      <c r="B6" s="14" t="s">
        <v>45</v>
      </c>
      <c r="C6" s="18">
        <f>Projection!M8</f>
      </c>
    </row>
  </sheetData>
  <sheetProtection sheet="1" formatColumns="0" formatRows="0" sort="0" autoFilter="0"/>
  <conditionalFormatting sqref="C5:C6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Assumptions</vt:lpstr>
      <vt:lpstr>Projection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