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Service Log" state="visible" r:id="rId5"/>
    <sheet sheetId="3" name="Equipment" state="visible" r:id="rId6"/>
    <sheet sheetId="4" name="Summary" state="visible" r:id="rId7"/>
  </sheets>
  <calcPr calcId="171027" fullCalcOnLoad="1"/>
</workbook>
</file>

<file path=xl/sharedStrings.xml><?xml version="1.0" encoding="utf-8"?>
<sst xmlns="http://schemas.openxmlformats.org/spreadsheetml/2006/main" count="141" uniqueCount="112">
  <si>
    <t>LeadAfrik</t>
  </si>
  <si>
    <t>Asset &amp; Equipment Maintenance Log</t>
  </si>
  <si>
    <t>Register every piece of equipment once, log each service or repair, and let the sheet tell you what is due, what is overdue and what has cost you the most.</t>
  </si>
  <si>
    <t>How to use it</t>
  </si>
  <si>
    <t>1.  On Equipment, list each asset once: name, category, serial, purchase date, warranty-until date and supplier.</t>
  </si>
  <si>
    <t>2.  On Service Log, record each service or repair: date, equipment (from the dropdown), service type, cost in KES and the next-service date.</t>
  </si>
  <si>
    <t>3.  Back on Equipment, the warranty status, next service due, total cost and service status fill in automatically. Expired warranties and overdue services turn red.</t>
  </si>
  <si>
    <t>4.  Summary gives you the totals: how many are overdue, how many warranties have lapsed and what maintenance has cost.</t>
  </si>
  <si>
    <t>Colour guide</t>
  </si>
  <si>
    <t xml:space="preserve">   Yellow cells — type here. These are the only cells you edit.</t>
  </si>
  <si>
    <t xml:space="preserve">   White cells — automatic formulas. Locked so the logic cannot break.</t>
  </si>
  <si>
    <t xml:space="preserve">   Red — needs attention (a coverage gap, an overdue service, an expired warranty).</t>
  </si>
  <si>
    <t xml:space="preserve">   Green — all good (covered, in date, up to date).</t>
  </si>
  <si>
    <t>Tip: red means act now — an expired warranty or a service past its due date.</t>
  </si>
  <si>
    <t>Works in Excel, WPS or Google Sheets. On your phone, upload to Google Drive and open with Google Sheets.</t>
  </si>
  <si>
    <t>Also plan your team's week with the free Staff Duty Roster at leadafrik.com/templates.</t>
  </si>
  <si>
    <t>© LeadAfrik · leadafrik.com/templates · Built to be used.</t>
  </si>
  <si>
    <t>Date</t>
  </si>
  <si>
    <t>Equipment</t>
  </si>
  <si>
    <t>Service type</t>
  </si>
  <si>
    <t>Cost (KES)</t>
  </si>
  <si>
    <t>Next service date</t>
  </si>
  <si>
    <t>Done by</t>
  </si>
  <si>
    <t>Notes</t>
  </si>
  <si>
    <t>Autoclave 24L</t>
  </si>
  <si>
    <t>Routine service</t>
  </si>
  <si>
    <t>BioMed Tech</t>
  </si>
  <si>
    <t>Seals checked, OK</t>
  </si>
  <si>
    <t>BP Machine (digital)</t>
  </si>
  <si>
    <t>Calibration</t>
  </si>
  <si>
    <t>Medisel Kenya</t>
  </si>
  <si>
    <t>Calibrated to standard</t>
  </si>
  <si>
    <t>Centrifuge</t>
  </si>
  <si>
    <t>Repair</t>
  </si>
  <si>
    <t>Lab Depot EA</t>
  </si>
  <si>
    <t>Motor bearing replaced</t>
  </si>
  <si>
    <t>Vaccine Fridge</t>
  </si>
  <si>
    <t>Inspection</t>
  </si>
  <si>
    <t>Coolcare Ltd</t>
  </si>
  <si>
    <t>Temp log verified</t>
  </si>
  <si>
    <t>Oxygen Concentrator</t>
  </si>
  <si>
    <t>Parts replacement</t>
  </si>
  <si>
    <t>Hewatele</t>
  </si>
  <si>
    <t>Filter + sieve bed</t>
  </si>
  <si>
    <t>Binocular Microscope</t>
  </si>
  <si>
    <t>Lens clean, aligned</t>
  </si>
  <si>
    <t>Pressure valve</t>
  </si>
  <si>
    <t>Delivery Bed</t>
  </si>
  <si>
    <t>Surgipharm</t>
  </si>
  <si>
    <t>Hydraulics greased</t>
  </si>
  <si>
    <t>Nebulizer</t>
  </si>
  <si>
    <t>Working well</t>
  </si>
  <si>
    <t>Cuff replaced</t>
  </si>
  <si>
    <t>Tag</t>
  </si>
  <si>
    <t>Equipment name</t>
  </si>
  <si>
    <t>Category</t>
  </si>
  <si>
    <t>Serial no</t>
  </si>
  <si>
    <t>Purchase date</t>
  </si>
  <si>
    <t>Warranty until</t>
  </si>
  <si>
    <t>Supplier</t>
  </si>
  <si>
    <t>Warranty</t>
  </si>
  <si>
    <t>Services</t>
  </si>
  <si>
    <t>Total cost (KES)</t>
  </si>
  <si>
    <t>Last service</t>
  </si>
  <si>
    <t>Next due</t>
  </si>
  <si>
    <t>Service status</t>
  </si>
  <si>
    <t>E001</t>
  </si>
  <si>
    <t>Diagnostic</t>
  </si>
  <si>
    <t>BP-2024-01</t>
  </si>
  <si>
    <t>E002</t>
  </si>
  <si>
    <t>Sterilisation</t>
  </si>
  <si>
    <t>AC-2023-77</t>
  </si>
  <si>
    <t>E003</t>
  </si>
  <si>
    <t>Laboratory</t>
  </si>
  <si>
    <t>MIC-2022-14</t>
  </si>
  <si>
    <t>E004</t>
  </si>
  <si>
    <t>Cold chain</t>
  </si>
  <si>
    <t>VF-2024-09</t>
  </si>
  <si>
    <t>E005</t>
  </si>
  <si>
    <t>Ward</t>
  </si>
  <si>
    <t>NB-2025-03</t>
  </si>
  <si>
    <t>E006</t>
  </si>
  <si>
    <t>CF-2023-41</t>
  </si>
  <si>
    <t>E007</t>
  </si>
  <si>
    <t>OC-2024-22</t>
  </si>
  <si>
    <t>E008</t>
  </si>
  <si>
    <t>Theatre/Surgical</t>
  </si>
  <si>
    <t>DB-2021-05</t>
  </si>
  <si>
    <t>E009</t>
  </si>
  <si>
    <t>E010</t>
  </si>
  <si>
    <t>E011</t>
  </si>
  <si>
    <t>E012</t>
  </si>
  <si>
    <t>E013</t>
  </si>
  <si>
    <t>E014</t>
  </si>
  <si>
    <t>E015</t>
  </si>
  <si>
    <t>E016</t>
  </si>
  <si>
    <t>E017</t>
  </si>
  <si>
    <t>E018</t>
  </si>
  <si>
    <t>E019</t>
  </si>
  <si>
    <t>E020</t>
  </si>
  <si>
    <t>E021</t>
  </si>
  <si>
    <t>E022</t>
  </si>
  <si>
    <t>E023</t>
  </si>
  <si>
    <t>E024</t>
  </si>
  <si>
    <t>E025</t>
  </si>
  <si>
    <t>Maintenance Summary</t>
  </si>
  <si>
    <t>Your equipment and its upkeep at a glance.</t>
  </si>
  <si>
    <t>Equipment on register</t>
  </si>
  <si>
    <t>Total maintenance cost (KES)</t>
  </si>
  <si>
    <t>Warranty expired</t>
  </si>
  <si>
    <t>Services overdue</t>
  </si>
  <si>
    <t>Services due 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</si>
</sst>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-mmm-yyyy"/>
    <numFmt numFmtId="165" formatCode="#,##0;[Red]-#,##0"/>
  </numFmts>
  <fonts count="18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color rgb="FFFFFFFF"/>
      <sz val="11"/>
      <name val="Calibri"/>
    </font>
    <font>
      <b/>
      <sz val="16"/>
      <name val="Calibri"/>
    </font>
    <font>
      <color rgb="FF7A8794"/>
      <sz val="10"/>
      <name val="Calibri"/>
    </font>
    <font>
      <b/>
      <sz val="11"/>
      <name val="Calibri"/>
    </font>
    <font>
      <b/>
      <color rgb="FF1A2847"/>
      <sz val="12"/>
      <name val="Calibri"/>
    </font>
    <font>
      <b/>
      <color rgb="FFC0392B"/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3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165" fontId="6" fillId="2" borderId="1" xfId="0" applyNumberFormat="1" applyFont="1" applyFill="1" applyBorder="1" applyProtection="1">
      <protection locked="0"/>
    </xf>
    <xf numFmtId="164" fontId="6" fillId="4" borderId="1" xfId="0" applyNumberFormat="1" applyFont="1" applyFill="1" applyBorder="1" applyProtection="1">
      <protection locked="0"/>
    </xf>
    <xf numFmtId="0" fontId="6" fillId="4" borderId="1" xfId="0" applyFont="1" applyFill="1" applyBorder="1" applyProtection="1">
      <protection locked="0"/>
    </xf>
    <xf numFmtId="165" fontId="6" fillId="4" borderId="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/>
    <xf numFmtId="164" fontId="6" fillId="0" borderId="1" xfId="0" applyNumberFormat="1" applyFont="1" applyBorder="1"/>
    <xf numFmtId="0" fontId="6" fillId="4" borderId="1" xfId="0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165" fontId="6" fillId="4" borderId="1" xfId="0" applyNumberFormat="1" applyFont="1" applyFill="1" applyBorder="1"/>
    <xf numFmtId="164" fontId="6" fillId="4" borderId="1" xfId="0" applyNumberFormat="1" applyFont="1" applyFill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1" fontId="16" fillId="0" borderId="1" xfId="0" applyNumberFormat="1" applyFont="1" applyBorder="1"/>
    <xf numFmtId="165" fontId="1" fillId="0" borderId="1" xfId="0" applyNumberFormat="1" applyFont="1" applyBorder="1"/>
    <xf numFmtId="1" fontId="17" fillId="0" borderId="1" xfId="0" applyNumberFormat="1" applyFont="1" applyBorder="1"/>
    <xf numFmtId="1" fontId="1" fillId="0" borderId="1" xfId="0" applyNumberFormat="1" applyFont="1" applyBorder="1"/>
  </cellXfs>
  <cellStyles count="1">
    <cellStyle name="Normal" xfId="0" builtinId="0"/>
  </cellStyles>
  <dxfs count="7">
    <dxf>
      <font>
        <b/>
        <color rgb="FFC0392B"/>
      </font>
    </dxf>
    <dxf>
      <font>
        <b/>
        <color rgb="FFB87A38"/>
      </font>
    </dxf>
    <dxf>
      <font>
        <b/>
        <color rgb="FF1F7A4D"/>
      </font>
    </dxf>
    <dxf>
      <font>
        <b/>
        <color rgb="FFC0392B"/>
      </font>
    </dxf>
    <dxf>
      <font>
        <b/>
        <color rgb="FFB87A38"/>
      </font>
    </dxf>
    <dxf>
      <font>
        <b/>
        <color rgb="FF1F7A4D"/>
      </font>
    </dxf>
    <dxf>
      <font>
        <b/>
        <color rgb="FFC0392B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2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0" ht="18" customHeight="1" spans="2:2" x14ac:dyDescent="0.25">
      <c r="B10" s="6" t="s">
        <v>7</v>
      </c>
    </row>
    <row r="12" ht="22.099999999999998" customHeight="1" spans="2:2" x14ac:dyDescent="0.25">
      <c r="B12" s="5" t="s">
        <v>8</v>
      </c>
    </row>
    <row r="13" ht="18" customHeight="1" spans="2:2" x14ac:dyDescent="0.25">
      <c r="B13" s="7" t="s">
        <v>9</v>
      </c>
    </row>
    <row r="14" ht="18" customHeight="1" spans="2:2" x14ac:dyDescent="0.25">
      <c r="B14" s="6" t="s">
        <v>10</v>
      </c>
    </row>
    <row r="15" ht="18" customHeight="1" spans="2:2" x14ac:dyDescent="0.25">
      <c r="B15" s="8" t="s">
        <v>11</v>
      </c>
    </row>
    <row r="16" ht="18" customHeight="1" spans="2:2" x14ac:dyDescent="0.25">
      <c r="B16" s="9" t="s">
        <v>12</v>
      </c>
    </row>
    <row r="18" ht="18" customHeight="1" spans="2:2" x14ac:dyDescent="0.25">
      <c r="B18" s="10" t="s">
        <v>13</v>
      </c>
    </row>
    <row r="19" ht="18" customHeight="1" spans="2:2" x14ac:dyDescent="0.25">
      <c r="B19" s="10" t="s">
        <v>14</v>
      </c>
    </row>
    <row r="21" ht="18" customHeight="1" spans="2:2" x14ac:dyDescent="0.25">
      <c r="B21" s="11" t="s">
        <v>15</v>
      </c>
    </row>
    <row r="22" ht="17" customHeight="1" spans="2:2" x14ac:dyDescent="0.25">
      <c r="B22" s="1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G2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6" customWidth="1"/>
    <col min="3" max="3" width="18" customWidth="1"/>
    <col min="4" max="4" width="14" customWidth="1"/>
    <col min="5" max="5" width="16" customWidth="1"/>
    <col min="6" max="6" width="18" customWidth="1"/>
    <col min="7" max="7" width="28" customWidth="1"/>
  </cols>
  <sheetData>
    <row r="1" ht="26" customHeight="1" spans="1:7" x14ac:dyDescent="0.25">
      <c r="A1" s="13" t="s">
        <v>17</v>
      </c>
      <c r="B1" s="13" t="s">
        <v>18</v>
      </c>
      <c r="C1" s="13" t="s">
        <v>19</v>
      </c>
      <c r="D1" s="13" t="s">
        <v>20</v>
      </c>
      <c r="E1" s="13" t="s">
        <v>21</v>
      </c>
      <c r="F1" s="13" t="s">
        <v>22</v>
      </c>
      <c r="G1" s="13" t="s">
        <v>23</v>
      </c>
    </row>
    <row r="2" spans="1:7" x14ac:dyDescent="0.25">
      <c r="A2" s="14">
        <v>46037</v>
      </c>
      <c r="B2" s="15" t="s">
        <v>24</v>
      </c>
      <c r="C2" s="15" t="s">
        <v>25</v>
      </c>
      <c r="D2" s="16">
        <v>3500</v>
      </c>
      <c r="E2" s="14">
        <v>46218</v>
      </c>
      <c r="F2" s="15" t="s">
        <v>26</v>
      </c>
      <c r="G2" s="15" t="s">
        <v>27</v>
      </c>
    </row>
    <row r="3" spans="1:7" x14ac:dyDescent="0.25">
      <c r="A3" s="14">
        <v>46055</v>
      </c>
      <c r="B3" s="15" t="s">
        <v>28</v>
      </c>
      <c r="C3" s="15" t="s">
        <v>29</v>
      </c>
      <c r="D3" s="16">
        <v>1200</v>
      </c>
      <c r="E3" s="14">
        <v>46236</v>
      </c>
      <c r="F3" s="15" t="s">
        <v>30</v>
      </c>
      <c r="G3" s="15" t="s">
        <v>31</v>
      </c>
    </row>
    <row r="4" spans="1:7" x14ac:dyDescent="0.25">
      <c r="A4" s="14">
        <v>46091</v>
      </c>
      <c r="B4" s="15" t="s">
        <v>32</v>
      </c>
      <c r="C4" s="15" t="s">
        <v>33</v>
      </c>
      <c r="D4" s="16">
        <v>8500</v>
      </c>
      <c r="E4" s="14">
        <v>46275</v>
      </c>
      <c r="F4" s="15" t="s">
        <v>34</v>
      </c>
      <c r="G4" s="15" t="s">
        <v>35</v>
      </c>
    </row>
    <row r="5" spans="1:7" x14ac:dyDescent="0.25">
      <c r="A5" s="14">
        <v>46117</v>
      </c>
      <c r="B5" s="15" t="s">
        <v>36</v>
      </c>
      <c r="C5" s="15" t="s">
        <v>37</v>
      </c>
      <c r="D5" s="16">
        <v>0</v>
      </c>
      <c r="E5" s="14">
        <v>46300</v>
      </c>
      <c r="F5" s="15" t="s">
        <v>38</v>
      </c>
      <c r="G5" s="15" t="s">
        <v>39</v>
      </c>
    </row>
    <row r="6" spans="1:7" x14ac:dyDescent="0.25">
      <c r="A6" s="14">
        <v>46132</v>
      </c>
      <c r="B6" s="15" t="s">
        <v>40</v>
      </c>
      <c r="C6" s="15" t="s">
        <v>41</v>
      </c>
      <c r="D6" s="16">
        <v>6200</v>
      </c>
      <c r="E6" s="14">
        <v>46223</v>
      </c>
      <c r="F6" s="15" t="s">
        <v>42</v>
      </c>
      <c r="G6" s="15" t="s">
        <v>43</v>
      </c>
    </row>
    <row r="7" spans="1:7" x14ac:dyDescent="0.25">
      <c r="A7" s="14">
        <v>46154</v>
      </c>
      <c r="B7" s="15" t="s">
        <v>44</v>
      </c>
      <c r="C7" s="15" t="s">
        <v>25</v>
      </c>
      <c r="D7" s="16">
        <v>2000</v>
      </c>
      <c r="E7" s="14">
        <v>46338</v>
      </c>
      <c r="F7" s="15" t="s">
        <v>34</v>
      </c>
      <c r="G7" s="15" t="s">
        <v>45</v>
      </c>
    </row>
    <row r="8" spans="1:7" x14ac:dyDescent="0.25">
      <c r="A8" s="14">
        <v>46174</v>
      </c>
      <c r="B8" s="15" t="s">
        <v>24</v>
      </c>
      <c r="C8" s="15" t="s">
        <v>33</v>
      </c>
      <c r="D8" s="16">
        <v>4800</v>
      </c>
      <c r="E8" s="14">
        <v>46198</v>
      </c>
      <c r="F8" s="15" t="s">
        <v>26</v>
      </c>
      <c r="G8" s="15" t="s">
        <v>46</v>
      </c>
    </row>
    <row r="9" spans="1:7" x14ac:dyDescent="0.25">
      <c r="A9" s="14">
        <v>46191</v>
      </c>
      <c r="B9" s="15" t="s">
        <v>47</v>
      </c>
      <c r="C9" s="15" t="s">
        <v>25</v>
      </c>
      <c r="D9" s="16">
        <v>1500</v>
      </c>
      <c r="E9" s="14">
        <v>46374</v>
      </c>
      <c r="F9" s="15" t="s">
        <v>48</v>
      </c>
      <c r="G9" s="15" t="s">
        <v>49</v>
      </c>
    </row>
    <row r="10" spans="1:7" x14ac:dyDescent="0.25">
      <c r="A10" s="14">
        <v>46205</v>
      </c>
      <c r="B10" s="15" t="s">
        <v>50</v>
      </c>
      <c r="C10" s="15" t="s">
        <v>37</v>
      </c>
      <c r="D10" s="16">
        <v>0</v>
      </c>
      <c r="E10" s="14">
        <v>46389</v>
      </c>
      <c r="F10" s="15" t="s">
        <v>30</v>
      </c>
      <c r="G10" s="15" t="s">
        <v>51</v>
      </c>
    </row>
    <row r="11" spans="1:7" x14ac:dyDescent="0.25">
      <c r="A11" s="14">
        <v>46218</v>
      </c>
      <c r="B11" s="15" t="s">
        <v>28</v>
      </c>
      <c r="C11" s="15" t="s">
        <v>33</v>
      </c>
      <c r="D11" s="16">
        <v>900</v>
      </c>
      <c r="E11" s="14">
        <v>46228</v>
      </c>
      <c r="F11" s="15" t="s">
        <v>30</v>
      </c>
      <c r="G11" s="15" t="s">
        <v>52</v>
      </c>
    </row>
    <row r="12" spans="1:7" x14ac:dyDescent="0.25">
      <c r="A12" s="14"/>
      <c r="B12" s="15"/>
      <c r="C12" s="15"/>
      <c r="D12" s="16"/>
      <c r="E12" s="14"/>
      <c r="F12" s="15"/>
      <c r="G12" s="15"/>
    </row>
    <row r="13" spans="1:7" x14ac:dyDescent="0.25">
      <c r="A13" s="17"/>
      <c r="B13" s="18"/>
      <c r="C13" s="18"/>
      <c r="D13" s="19"/>
      <c r="E13" s="17"/>
      <c r="F13" s="18"/>
      <c r="G13" s="18"/>
    </row>
    <row r="14" spans="1:7" x14ac:dyDescent="0.25">
      <c r="A14" s="14"/>
      <c r="B14" s="15"/>
      <c r="C14" s="15"/>
      <c r="D14" s="16"/>
      <c r="E14" s="14"/>
      <c r="F14" s="15"/>
      <c r="G14" s="15"/>
    </row>
    <row r="15" spans="1:7" x14ac:dyDescent="0.25">
      <c r="A15" s="17"/>
      <c r="B15" s="18"/>
      <c r="C15" s="18"/>
      <c r="D15" s="19"/>
      <c r="E15" s="17"/>
      <c r="F15" s="18"/>
      <c r="G15" s="18"/>
    </row>
    <row r="16" spans="1:7" x14ac:dyDescent="0.25">
      <c r="A16" s="14"/>
      <c r="B16" s="15"/>
      <c r="C16" s="15"/>
      <c r="D16" s="16"/>
      <c r="E16" s="14"/>
      <c r="F16" s="15"/>
      <c r="G16" s="15"/>
    </row>
    <row r="17" spans="1:7" x14ac:dyDescent="0.25">
      <c r="A17" s="17"/>
      <c r="B17" s="18"/>
      <c r="C17" s="18"/>
      <c r="D17" s="19"/>
      <c r="E17" s="17"/>
      <c r="F17" s="18"/>
      <c r="G17" s="18"/>
    </row>
    <row r="18" spans="1:7" x14ac:dyDescent="0.25">
      <c r="A18" s="14"/>
      <c r="B18" s="15"/>
      <c r="C18" s="15"/>
      <c r="D18" s="16"/>
      <c r="E18" s="14"/>
      <c r="F18" s="15"/>
      <c r="G18" s="15"/>
    </row>
    <row r="19" spans="1:7" x14ac:dyDescent="0.25">
      <c r="A19" s="17"/>
      <c r="B19" s="18"/>
      <c r="C19" s="18"/>
      <c r="D19" s="19"/>
      <c r="E19" s="17"/>
      <c r="F19" s="18"/>
      <c r="G19" s="18"/>
    </row>
    <row r="20" spans="1:7" x14ac:dyDescent="0.25">
      <c r="A20" s="14"/>
      <c r="B20" s="15"/>
      <c r="C20" s="15"/>
      <c r="D20" s="16"/>
      <c r="E20" s="14"/>
      <c r="F20" s="15"/>
      <c r="G20" s="15"/>
    </row>
    <row r="21" spans="1:7" x14ac:dyDescent="0.25">
      <c r="A21" s="17"/>
      <c r="B21" s="18"/>
      <c r="C21" s="18"/>
      <c r="D21" s="19"/>
      <c r="E21" s="17"/>
      <c r="F21" s="18"/>
      <c r="G21" s="18"/>
    </row>
    <row r="22" spans="1:7" x14ac:dyDescent="0.25">
      <c r="A22" s="14"/>
      <c r="B22" s="15"/>
      <c r="C22" s="15"/>
      <c r="D22" s="16"/>
      <c r="E22" s="14"/>
      <c r="F22" s="15"/>
      <c r="G22" s="15"/>
    </row>
    <row r="23" spans="1:7" x14ac:dyDescent="0.25">
      <c r="A23" s="17"/>
      <c r="B23" s="18"/>
      <c r="C23" s="18"/>
      <c r="D23" s="19"/>
      <c r="E23" s="17"/>
      <c r="F23" s="18"/>
      <c r="G23" s="18"/>
    </row>
    <row r="24" spans="1:7" x14ac:dyDescent="0.25">
      <c r="A24" s="14"/>
      <c r="B24" s="15"/>
      <c r="C24" s="15"/>
      <c r="D24" s="16"/>
      <c r="E24" s="14"/>
      <c r="F24" s="15"/>
      <c r="G24" s="15"/>
    </row>
    <row r="25" spans="1:7" x14ac:dyDescent="0.25">
      <c r="A25" s="17"/>
      <c r="B25" s="18"/>
      <c r="C25" s="18"/>
      <c r="D25" s="19"/>
      <c r="E25" s="17"/>
      <c r="F25" s="18"/>
      <c r="G25" s="18"/>
    </row>
    <row r="26" spans="1:7" x14ac:dyDescent="0.25">
      <c r="A26" s="14"/>
      <c r="B26" s="15"/>
      <c r="C26" s="15"/>
      <c r="D26" s="16"/>
      <c r="E26" s="14"/>
      <c r="F26" s="15"/>
      <c r="G26" s="15"/>
    </row>
    <row r="27" spans="1:7" x14ac:dyDescent="0.25">
      <c r="A27" s="17"/>
      <c r="B27" s="18"/>
      <c r="C27" s="18"/>
      <c r="D27" s="19"/>
      <c r="E27" s="17"/>
      <c r="F27" s="18"/>
      <c r="G27" s="18"/>
    </row>
    <row r="28" spans="1:7" x14ac:dyDescent="0.25">
      <c r="A28" s="14"/>
      <c r="B28" s="15"/>
      <c r="C28" s="15"/>
      <c r="D28" s="16"/>
      <c r="E28" s="14"/>
      <c r="F28" s="15"/>
      <c r="G28" s="15"/>
    </row>
    <row r="29" spans="1:7" x14ac:dyDescent="0.25">
      <c r="A29" s="17"/>
      <c r="B29" s="18"/>
      <c r="C29" s="18"/>
      <c r="D29" s="19"/>
      <c r="E29" s="17"/>
      <c r="F29" s="18"/>
      <c r="G29" s="18"/>
    </row>
    <row r="30" spans="1:7" x14ac:dyDescent="0.25">
      <c r="A30" s="14"/>
      <c r="B30" s="15"/>
      <c r="C30" s="15"/>
      <c r="D30" s="16"/>
      <c r="E30" s="14"/>
      <c r="F30" s="15"/>
      <c r="G30" s="15"/>
    </row>
    <row r="31" spans="1:7" x14ac:dyDescent="0.25">
      <c r="A31" s="17"/>
      <c r="B31" s="18"/>
      <c r="C31" s="18"/>
      <c r="D31" s="19"/>
      <c r="E31" s="17"/>
      <c r="F31" s="18"/>
      <c r="G31" s="18"/>
    </row>
    <row r="32" spans="1:7" x14ac:dyDescent="0.25">
      <c r="A32" s="14"/>
      <c r="B32" s="15"/>
      <c r="C32" s="15"/>
      <c r="D32" s="16"/>
      <c r="E32" s="14"/>
      <c r="F32" s="15"/>
      <c r="G32" s="15"/>
    </row>
    <row r="33" spans="1:7" x14ac:dyDescent="0.25">
      <c r="A33" s="17"/>
      <c r="B33" s="18"/>
      <c r="C33" s="18"/>
      <c r="D33" s="19"/>
      <c r="E33" s="17"/>
      <c r="F33" s="18"/>
      <c r="G33" s="18"/>
    </row>
    <row r="34" spans="1:7" x14ac:dyDescent="0.25">
      <c r="A34" s="14"/>
      <c r="B34" s="15"/>
      <c r="C34" s="15"/>
      <c r="D34" s="16"/>
      <c r="E34" s="14"/>
      <c r="F34" s="15"/>
      <c r="G34" s="15"/>
    </row>
    <row r="35" spans="1:7" x14ac:dyDescent="0.25">
      <c r="A35" s="17"/>
      <c r="B35" s="18"/>
      <c r="C35" s="18"/>
      <c r="D35" s="19"/>
      <c r="E35" s="17"/>
      <c r="F35" s="18"/>
      <c r="G35" s="18"/>
    </row>
    <row r="36" spans="1:7" x14ac:dyDescent="0.25">
      <c r="A36" s="14"/>
      <c r="B36" s="15"/>
      <c r="C36" s="15"/>
      <c r="D36" s="16"/>
      <c r="E36" s="14"/>
      <c r="F36" s="15"/>
      <c r="G36" s="15"/>
    </row>
    <row r="37" spans="1:7" x14ac:dyDescent="0.25">
      <c r="A37" s="17"/>
      <c r="B37" s="18"/>
      <c r="C37" s="18"/>
      <c r="D37" s="19"/>
      <c r="E37" s="17"/>
      <c r="F37" s="18"/>
      <c r="G37" s="18"/>
    </row>
    <row r="38" spans="1:7" x14ac:dyDescent="0.25">
      <c r="A38" s="14"/>
      <c r="B38" s="15"/>
      <c r="C38" s="15"/>
      <c r="D38" s="16"/>
      <c r="E38" s="14"/>
      <c r="F38" s="15"/>
      <c r="G38" s="15"/>
    </row>
    <row r="39" spans="1:7" x14ac:dyDescent="0.25">
      <c r="A39" s="17"/>
      <c r="B39" s="18"/>
      <c r="C39" s="18"/>
      <c r="D39" s="19"/>
      <c r="E39" s="17"/>
      <c r="F39" s="18"/>
      <c r="G39" s="18"/>
    </row>
    <row r="40" spans="1:7" x14ac:dyDescent="0.25">
      <c r="A40" s="14"/>
      <c r="B40" s="15"/>
      <c r="C40" s="15"/>
      <c r="D40" s="16"/>
      <c r="E40" s="14"/>
      <c r="F40" s="15"/>
      <c r="G40" s="15"/>
    </row>
    <row r="41" spans="1:7" x14ac:dyDescent="0.25">
      <c r="A41" s="17"/>
      <c r="B41" s="18"/>
      <c r="C41" s="18"/>
      <c r="D41" s="19"/>
      <c r="E41" s="17"/>
      <c r="F41" s="18"/>
      <c r="G41" s="18"/>
    </row>
    <row r="42" spans="1:7" x14ac:dyDescent="0.25">
      <c r="A42" s="14"/>
      <c r="B42" s="15"/>
      <c r="C42" s="15"/>
      <c r="D42" s="16"/>
      <c r="E42" s="14"/>
      <c r="F42" s="15"/>
      <c r="G42" s="15"/>
    </row>
    <row r="43" spans="1:7" x14ac:dyDescent="0.25">
      <c r="A43" s="17"/>
      <c r="B43" s="18"/>
      <c r="C43" s="18"/>
      <c r="D43" s="19"/>
      <c r="E43" s="17"/>
      <c r="F43" s="18"/>
      <c r="G43" s="18"/>
    </row>
    <row r="44" spans="1:7" x14ac:dyDescent="0.25">
      <c r="A44" s="14"/>
      <c r="B44" s="15"/>
      <c r="C44" s="15"/>
      <c r="D44" s="16"/>
      <c r="E44" s="14"/>
      <c r="F44" s="15"/>
      <c r="G44" s="15"/>
    </row>
    <row r="45" spans="1:7" x14ac:dyDescent="0.25">
      <c r="A45" s="17"/>
      <c r="B45" s="18"/>
      <c r="C45" s="18"/>
      <c r="D45" s="19"/>
      <c r="E45" s="17"/>
      <c r="F45" s="18"/>
      <c r="G45" s="18"/>
    </row>
    <row r="46" spans="1:7" x14ac:dyDescent="0.25">
      <c r="A46" s="14"/>
      <c r="B46" s="15"/>
      <c r="C46" s="15"/>
      <c r="D46" s="16"/>
      <c r="E46" s="14"/>
      <c r="F46" s="15"/>
      <c r="G46" s="15"/>
    </row>
    <row r="47" spans="1:7" x14ac:dyDescent="0.25">
      <c r="A47" s="17"/>
      <c r="B47" s="18"/>
      <c r="C47" s="18"/>
      <c r="D47" s="19"/>
      <c r="E47" s="17"/>
      <c r="F47" s="18"/>
      <c r="G47" s="18"/>
    </row>
    <row r="48" spans="1:7" x14ac:dyDescent="0.25">
      <c r="A48" s="14"/>
      <c r="B48" s="15"/>
      <c r="C48" s="15"/>
      <c r="D48" s="16"/>
      <c r="E48" s="14"/>
      <c r="F48" s="15"/>
      <c r="G48" s="15"/>
    </row>
    <row r="49" spans="1:7" x14ac:dyDescent="0.25">
      <c r="A49" s="17"/>
      <c r="B49" s="18"/>
      <c r="C49" s="18"/>
      <c r="D49" s="19"/>
      <c r="E49" s="17"/>
      <c r="F49" s="18"/>
      <c r="G49" s="18"/>
    </row>
    <row r="50" spans="1:7" x14ac:dyDescent="0.25">
      <c r="A50" s="14"/>
      <c r="B50" s="15"/>
      <c r="C50" s="15"/>
      <c r="D50" s="16"/>
      <c r="E50" s="14"/>
      <c r="F50" s="15"/>
      <c r="G50" s="15"/>
    </row>
    <row r="51" spans="1:7" x14ac:dyDescent="0.25">
      <c r="A51" s="17"/>
      <c r="B51" s="18"/>
      <c r="C51" s="18"/>
      <c r="D51" s="19"/>
      <c r="E51" s="17"/>
      <c r="F51" s="18"/>
      <c r="G51" s="18"/>
    </row>
    <row r="52" spans="1:7" x14ac:dyDescent="0.25">
      <c r="A52" s="14"/>
      <c r="B52" s="15"/>
      <c r="C52" s="15"/>
      <c r="D52" s="16"/>
      <c r="E52" s="14"/>
      <c r="F52" s="15"/>
      <c r="G52" s="15"/>
    </row>
    <row r="53" spans="1:7" x14ac:dyDescent="0.25">
      <c r="A53" s="17"/>
      <c r="B53" s="18"/>
      <c r="C53" s="18"/>
      <c r="D53" s="19"/>
      <c r="E53" s="17"/>
      <c r="F53" s="18"/>
      <c r="G53" s="18"/>
    </row>
    <row r="54" spans="1:7" x14ac:dyDescent="0.25">
      <c r="A54" s="14"/>
      <c r="B54" s="15"/>
      <c r="C54" s="15"/>
      <c r="D54" s="16"/>
      <c r="E54" s="14"/>
      <c r="F54" s="15"/>
      <c r="G54" s="15"/>
    </row>
    <row r="55" spans="1:7" x14ac:dyDescent="0.25">
      <c r="A55" s="17"/>
      <c r="B55" s="18"/>
      <c r="C55" s="18"/>
      <c r="D55" s="19"/>
      <c r="E55" s="17"/>
      <c r="F55" s="18"/>
      <c r="G55" s="18"/>
    </row>
    <row r="56" spans="1:7" x14ac:dyDescent="0.25">
      <c r="A56" s="14"/>
      <c r="B56" s="15"/>
      <c r="C56" s="15"/>
      <c r="D56" s="16"/>
      <c r="E56" s="14"/>
      <c r="F56" s="15"/>
      <c r="G56" s="15"/>
    </row>
    <row r="57" spans="1:7" x14ac:dyDescent="0.25">
      <c r="A57" s="17"/>
      <c r="B57" s="18"/>
      <c r="C57" s="18"/>
      <c r="D57" s="19"/>
      <c r="E57" s="17"/>
      <c r="F57" s="18"/>
      <c r="G57" s="18"/>
    </row>
    <row r="58" spans="1:7" x14ac:dyDescent="0.25">
      <c r="A58" s="14"/>
      <c r="B58" s="15"/>
      <c r="C58" s="15"/>
      <c r="D58" s="16"/>
      <c r="E58" s="14"/>
      <c r="F58" s="15"/>
      <c r="G58" s="15"/>
    </row>
    <row r="59" spans="1:7" x14ac:dyDescent="0.25">
      <c r="A59" s="17"/>
      <c r="B59" s="18"/>
      <c r="C59" s="18"/>
      <c r="D59" s="19"/>
      <c r="E59" s="17"/>
      <c r="F59" s="18"/>
      <c r="G59" s="18"/>
    </row>
    <row r="60" spans="1:7" x14ac:dyDescent="0.25">
      <c r="A60" s="14"/>
      <c r="B60" s="15"/>
      <c r="C60" s="15"/>
      <c r="D60" s="16"/>
      <c r="E60" s="14"/>
      <c r="F60" s="15"/>
      <c r="G60" s="15"/>
    </row>
    <row r="61" spans="1:7" x14ac:dyDescent="0.25">
      <c r="A61" s="17"/>
      <c r="B61" s="18"/>
      <c r="C61" s="18"/>
      <c r="D61" s="19"/>
      <c r="E61" s="17"/>
      <c r="F61" s="18"/>
      <c r="G61" s="18"/>
    </row>
    <row r="62" spans="1:7" x14ac:dyDescent="0.25">
      <c r="A62" s="14"/>
      <c r="B62" s="15"/>
      <c r="C62" s="15"/>
      <c r="D62" s="16"/>
      <c r="E62" s="14"/>
      <c r="F62" s="15"/>
      <c r="G62" s="15"/>
    </row>
    <row r="63" spans="1:7" x14ac:dyDescent="0.25">
      <c r="A63" s="17"/>
      <c r="B63" s="18"/>
      <c r="C63" s="18"/>
      <c r="D63" s="19"/>
      <c r="E63" s="17"/>
      <c r="F63" s="18"/>
      <c r="G63" s="18"/>
    </row>
    <row r="64" spans="1:7" x14ac:dyDescent="0.25">
      <c r="A64" s="14"/>
      <c r="B64" s="15"/>
      <c r="C64" s="15"/>
      <c r="D64" s="16"/>
      <c r="E64" s="14"/>
      <c r="F64" s="15"/>
      <c r="G64" s="15"/>
    </row>
    <row r="65" spans="1:7" x14ac:dyDescent="0.25">
      <c r="A65" s="17"/>
      <c r="B65" s="18"/>
      <c r="C65" s="18"/>
      <c r="D65" s="19"/>
      <c r="E65" s="17"/>
      <c r="F65" s="18"/>
      <c r="G65" s="18"/>
    </row>
    <row r="66" spans="1:7" x14ac:dyDescent="0.25">
      <c r="A66" s="14"/>
      <c r="B66" s="15"/>
      <c r="C66" s="15"/>
      <c r="D66" s="16"/>
      <c r="E66" s="14"/>
      <c r="F66" s="15"/>
      <c r="G66" s="15"/>
    </row>
    <row r="67" spans="1:7" x14ac:dyDescent="0.25">
      <c r="A67" s="17"/>
      <c r="B67" s="18"/>
      <c r="C67" s="18"/>
      <c r="D67" s="19"/>
      <c r="E67" s="17"/>
      <c r="F67" s="18"/>
      <c r="G67" s="18"/>
    </row>
    <row r="68" spans="1:7" x14ac:dyDescent="0.25">
      <c r="A68" s="14"/>
      <c r="B68" s="15"/>
      <c r="C68" s="15"/>
      <c r="D68" s="16"/>
      <c r="E68" s="14"/>
      <c r="F68" s="15"/>
      <c r="G68" s="15"/>
    </row>
    <row r="69" spans="1:7" x14ac:dyDescent="0.25">
      <c r="A69" s="17"/>
      <c r="B69" s="18"/>
      <c r="C69" s="18"/>
      <c r="D69" s="19"/>
      <c r="E69" s="17"/>
      <c r="F69" s="18"/>
      <c r="G69" s="18"/>
    </row>
    <row r="70" spans="1:7" x14ac:dyDescent="0.25">
      <c r="A70" s="14"/>
      <c r="B70" s="15"/>
      <c r="C70" s="15"/>
      <c r="D70" s="16"/>
      <c r="E70" s="14"/>
      <c r="F70" s="15"/>
      <c r="G70" s="15"/>
    </row>
    <row r="71" spans="1:7" x14ac:dyDescent="0.25">
      <c r="A71" s="17"/>
      <c r="B71" s="18"/>
      <c r="C71" s="18"/>
      <c r="D71" s="19"/>
      <c r="E71" s="17"/>
      <c r="F71" s="18"/>
      <c r="G71" s="18"/>
    </row>
    <row r="72" spans="1:7" x14ac:dyDescent="0.25">
      <c r="A72" s="14"/>
      <c r="B72" s="15"/>
      <c r="C72" s="15"/>
      <c r="D72" s="16"/>
      <c r="E72" s="14"/>
      <c r="F72" s="15"/>
      <c r="G72" s="15"/>
    </row>
    <row r="73" spans="1:7" x14ac:dyDescent="0.25">
      <c r="A73" s="17"/>
      <c r="B73" s="18"/>
      <c r="C73" s="18"/>
      <c r="D73" s="19"/>
      <c r="E73" s="17"/>
      <c r="F73" s="18"/>
      <c r="G73" s="18"/>
    </row>
    <row r="74" spans="1:7" x14ac:dyDescent="0.25">
      <c r="A74" s="14"/>
      <c r="B74" s="15"/>
      <c r="C74" s="15"/>
      <c r="D74" s="16"/>
      <c r="E74" s="14"/>
      <c r="F74" s="15"/>
      <c r="G74" s="15"/>
    </row>
    <row r="75" spans="1:7" x14ac:dyDescent="0.25">
      <c r="A75" s="17"/>
      <c r="B75" s="18"/>
      <c r="C75" s="18"/>
      <c r="D75" s="19"/>
      <c r="E75" s="17"/>
      <c r="F75" s="18"/>
      <c r="G75" s="18"/>
    </row>
    <row r="76" spans="1:7" x14ac:dyDescent="0.25">
      <c r="A76" s="14"/>
      <c r="B76" s="15"/>
      <c r="C76" s="15"/>
      <c r="D76" s="16"/>
      <c r="E76" s="14"/>
      <c r="F76" s="15"/>
      <c r="G76" s="15"/>
    </row>
    <row r="77" spans="1:7" x14ac:dyDescent="0.25">
      <c r="A77" s="17"/>
      <c r="B77" s="18"/>
      <c r="C77" s="18"/>
      <c r="D77" s="19"/>
      <c r="E77" s="17"/>
      <c r="F77" s="18"/>
      <c r="G77" s="18"/>
    </row>
    <row r="78" spans="1:7" x14ac:dyDescent="0.25">
      <c r="A78" s="14"/>
      <c r="B78" s="15"/>
      <c r="C78" s="15"/>
      <c r="D78" s="16"/>
      <c r="E78" s="14"/>
      <c r="F78" s="15"/>
      <c r="G78" s="15"/>
    </row>
    <row r="79" spans="1:7" x14ac:dyDescent="0.25">
      <c r="A79" s="17"/>
      <c r="B79" s="18"/>
      <c r="C79" s="18"/>
      <c r="D79" s="19"/>
      <c r="E79" s="17"/>
      <c r="F79" s="18"/>
      <c r="G79" s="18"/>
    </row>
    <row r="80" spans="1:7" x14ac:dyDescent="0.25">
      <c r="A80" s="14"/>
      <c r="B80" s="15"/>
      <c r="C80" s="15"/>
      <c r="D80" s="16"/>
      <c r="E80" s="14"/>
      <c r="F80" s="15"/>
      <c r="G80" s="15"/>
    </row>
    <row r="81" spans="1:7" x14ac:dyDescent="0.25">
      <c r="A81" s="17"/>
      <c r="B81" s="18"/>
      <c r="C81" s="18"/>
      <c r="D81" s="19"/>
      <c r="E81" s="17"/>
      <c r="F81" s="18"/>
      <c r="G81" s="18"/>
    </row>
    <row r="82" spans="1:7" x14ac:dyDescent="0.25">
      <c r="A82" s="14"/>
      <c r="B82" s="15"/>
      <c r="C82" s="15"/>
      <c r="D82" s="16"/>
      <c r="E82" s="14"/>
      <c r="F82" s="15"/>
      <c r="G82" s="15"/>
    </row>
    <row r="83" spans="1:7" x14ac:dyDescent="0.25">
      <c r="A83" s="17"/>
      <c r="B83" s="18"/>
      <c r="C83" s="18"/>
      <c r="D83" s="19"/>
      <c r="E83" s="17"/>
      <c r="F83" s="18"/>
      <c r="G83" s="18"/>
    </row>
    <row r="84" spans="1:7" x14ac:dyDescent="0.25">
      <c r="A84" s="14"/>
      <c r="B84" s="15"/>
      <c r="C84" s="15"/>
      <c r="D84" s="16"/>
      <c r="E84" s="14"/>
      <c r="F84" s="15"/>
      <c r="G84" s="15"/>
    </row>
    <row r="85" spans="1:7" x14ac:dyDescent="0.25">
      <c r="A85" s="17"/>
      <c r="B85" s="18"/>
      <c r="C85" s="18"/>
      <c r="D85" s="19"/>
      <c r="E85" s="17"/>
      <c r="F85" s="18"/>
      <c r="G85" s="18"/>
    </row>
    <row r="86" spans="1:7" x14ac:dyDescent="0.25">
      <c r="A86" s="14"/>
      <c r="B86" s="15"/>
      <c r="C86" s="15"/>
      <c r="D86" s="16"/>
      <c r="E86" s="14"/>
      <c r="F86" s="15"/>
      <c r="G86" s="15"/>
    </row>
    <row r="87" spans="1:7" x14ac:dyDescent="0.25">
      <c r="A87" s="17"/>
      <c r="B87" s="18"/>
      <c r="C87" s="18"/>
      <c r="D87" s="19"/>
      <c r="E87" s="17"/>
      <c r="F87" s="18"/>
      <c r="G87" s="18"/>
    </row>
    <row r="88" spans="1:7" x14ac:dyDescent="0.25">
      <c r="A88" s="14"/>
      <c r="B88" s="15"/>
      <c r="C88" s="15"/>
      <c r="D88" s="16"/>
      <c r="E88" s="14"/>
      <c r="F88" s="15"/>
      <c r="G88" s="15"/>
    </row>
    <row r="89" spans="1:7" x14ac:dyDescent="0.25">
      <c r="A89" s="17"/>
      <c r="B89" s="18"/>
      <c r="C89" s="18"/>
      <c r="D89" s="19"/>
      <c r="E89" s="17"/>
      <c r="F89" s="18"/>
      <c r="G89" s="18"/>
    </row>
    <row r="90" spans="1:7" x14ac:dyDescent="0.25">
      <c r="A90" s="14"/>
      <c r="B90" s="15"/>
      <c r="C90" s="15"/>
      <c r="D90" s="16"/>
      <c r="E90" s="14"/>
      <c r="F90" s="15"/>
      <c r="G90" s="15"/>
    </row>
    <row r="91" spans="1:7" x14ac:dyDescent="0.25">
      <c r="A91" s="17"/>
      <c r="B91" s="18"/>
      <c r="C91" s="18"/>
      <c r="D91" s="19"/>
      <c r="E91" s="17"/>
      <c r="F91" s="18"/>
      <c r="G91" s="18"/>
    </row>
    <row r="92" spans="1:7" x14ac:dyDescent="0.25">
      <c r="A92" s="14"/>
      <c r="B92" s="15"/>
      <c r="C92" s="15"/>
      <c r="D92" s="16"/>
      <c r="E92" s="14"/>
      <c r="F92" s="15"/>
      <c r="G92" s="15"/>
    </row>
    <row r="93" spans="1:7" x14ac:dyDescent="0.25">
      <c r="A93" s="17"/>
      <c r="B93" s="18"/>
      <c r="C93" s="18"/>
      <c r="D93" s="19"/>
      <c r="E93" s="17"/>
      <c r="F93" s="18"/>
      <c r="G93" s="18"/>
    </row>
    <row r="94" spans="1:7" x14ac:dyDescent="0.25">
      <c r="A94" s="14"/>
      <c r="B94" s="15"/>
      <c r="C94" s="15"/>
      <c r="D94" s="16"/>
      <c r="E94" s="14"/>
      <c r="F94" s="15"/>
      <c r="G94" s="15"/>
    </row>
    <row r="95" spans="1:7" x14ac:dyDescent="0.25">
      <c r="A95" s="17"/>
      <c r="B95" s="18"/>
      <c r="C95" s="18"/>
      <c r="D95" s="19"/>
      <c r="E95" s="17"/>
      <c r="F95" s="18"/>
      <c r="G95" s="18"/>
    </row>
    <row r="96" spans="1:7" x14ac:dyDescent="0.25">
      <c r="A96" s="14"/>
      <c r="B96" s="15"/>
      <c r="C96" s="15"/>
      <c r="D96" s="16"/>
      <c r="E96" s="14"/>
      <c r="F96" s="15"/>
      <c r="G96" s="15"/>
    </row>
    <row r="97" spans="1:7" x14ac:dyDescent="0.25">
      <c r="A97" s="17"/>
      <c r="B97" s="18"/>
      <c r="C97" s="18"/>
      <c r="D97" s="19"/>
      <c r="E97" s="17"/>
      <c r="F97" s="18"/>
      <c r="G97" s="18"/>
    </row>
    <row r="98" spans="1:7" x14ac:dyDescent="0.25">
      <c r="A98" s="14"/>
      <c r="B98" s="15"/>
      <c r="C98" s="15"/>
      <c r="D98" s="16"/>
      <c r="E98" s="14"/>
      <c r="F98" s="15"/>
      <c r="G98" s="15"/>
    </row>
    <row r="99" spans="1:7" x14ac:dyDescent="0.25">
      <c r="A99" s="17"/>
      <c r="B99" s="18"/>
      <c r="C99" s="18"/>
      <c r="D99" s="19"/>
      <c r="E99" s="17"/>
      <c r="F99" s="18"/>
      <c r="G99" s="18"/>
    </row>
    <row r="100" spans="1:7" x14ac:dyDescent="0.25">
      <c r="A100" s="14"/>
      <c r="B100" s="15"/>
      <c r="C100" s="15"/>
      <c r="D100" s="16"/>
      <c r="E100" s="14"/>
      <c r="F100" s="15"/>
      <c r="G100" s="15"/>
    </row>
    <row r="101" spans="1:7" x14ac:dyDescent="0.25">
      <c r="A101" s="17"/>
      <c r="B101" s="18"/>
      <c r="C101" s="18"/>
      <c r="D101" s="19"/>
      <c r="E101" s="17"/>
      <c r="F101" s="18"/>
      <c r="G101" s="18"/>
    </row>
    <row r="102" spans="1:7" x14ac:dyDescent="0.25">
      <c r="A102" s="14"/>
      <c r="B102" s="15"/>
      <c r="C102" s="15"/>
      <c r="D102" s="16"/>
      <c r="E102" s="14"/>
      <c r="F102" s="15"/>
      <c r="G102" s="15"/>
    </row>
    <row r="103" spans="1:7" x14ac:dyDescent="0.25">
      <c r="A103" s="17"/>
      <c r="B103" s="18"/>
      <c r="C103" s="18"/>
      <c r="D103" s="19"/>
      <c r="E103" s="17"/>
      <c r="F103" s="18"/>
      <c r="G103" s="18"/>
    </row>
    <row r="104" spans="1:7" x14ac:dyDescent="0.25">
      <c r="A104" s="14"/>
      <c r="B104" s="15"/>
      <c r="C104" s="15"/>
      <c r="D104" s="16"/>
      <c r="E104" s="14"/>
      <c r="F104" s="15"/>
      <c r="G104" s="15"/>
    </row>
    <row r="105" spans="1:7" x14ac:dyDescent="0.25">
      <c r="A105" s="17"/>
      <c r="B105" s="18"/>
      <c r="C105" s="18"/>
      <c r="D105" s="19"/>
      <c r="E105" s="17"/>
      <c r="F105" s="18"/>
      <c r="G105" s="18"/>
    </row>
    <row r="106" spans="1:7" x14ac:dyDescent="0.25">
      <c r="A106" s="14"/>
      <c r="B106" s="15"/>
      <c r="C106" s="15"/>
      <c r="D106" s="16"/>
      <c r="E106" s="14"/>
      <c r="F106" s="15"/>
      <c r="G106" s="15"/>
    </row>
    <row r="107" spans="1:7" x14ac:dyDescent="0.25">
      <c r="A107" s="17"/>
      <c r="B107" s="18"/>
      <c r="C107" s="18"/>
      <c r="D107" s="19"/>
      <c r="E107" s="17"/>
      <c r="F107" s="18"/>
      <c r="G107" s="18"/>
    </row>
    <row r="108" spans="1:7" x14ac:dyDescent="0.25">
      <c r="A108" s="14"/>
      <c r="B108" s="15"/>
      <c r="C108" s="15"/>
      <c r="D108" s="16"/>
      <c r="E108" s="14"/>
      <c r="F108" s="15"/>
      <c r="G108" s="15"/>
    </row>
    <row r="109" spans="1:7" x14ac:dyDescent="0.25">
      <c r="A109" s="17"/>
      <c r="B109" s="18"/>
      <c r="C109" s="18"/>
      <c r="D109" s="19"/>
      <c r="E109" s="17"/>
      <c r="F109" s="18"/>
      <c r="G109" s="18"/>
    </row>
    <row r="110" spans="1:7" x14ac:dyDescent="0.25">
      <c r="A110" s="14"/>
      <c r="B110" s="15"/>
      <c r="C110" s="15"/>
      <c r="D110" s="16"/>
      <c r="E110" s="14"/>
      <c r="F110" s="15"/>
      <c r="G110" s="15"/>
    </row>
    <row r="111" spans="1:7" x14ac:dyDescent="0.25">
      <c r="A111" s="17"/>
      <c r="B111" s="18"/>
      <c r="C111" s="18"/>
      <c r="D111" s="19"/>
      <c r="E111" s="17"/>
      <c r="F111" s="18"/>
      <c r="G111" s="18"/>
    </row>
    <row r="112" spans="1:7" x14ac:dyDescent="0.25">
      <c r="A112" s="14"/>
      <c r="B112" s="15"/>
      <c r="C112" s="15"/>
      <c r="D112" s="16"/>
      <c r="E112" s="14"/>
      <c r="F112" s="15"/>
      <c r="G112" s="15"/>
    </row>
    <row r="113" spans="1:7" x14ac:dyDescent="0.25">
      <c r="A113" s="17"/>
      <c r="B113" s="18"/>
      <c r="C113" s="18"/>
      <c r="D113" s="19"/>
      <c r="E113" s="17"/>
      <c r="F113" s="18"/>
      <c r="G113" s="18"/>
    </row>
    <row r="114" spans="1:7" x14ac:dyDescent="0.25">
      <c r="A114" s="14"/>
      <c r="B114" s="15"/>
      <c r="C114" s="15"/>
      <c r="D114" s="16"/>
      <c r="E114" s="14"/>
      <c r="F114" s="15"/>
      <c r="G114" s="15"/>
    </row>
    <row r="115" spans="1:7" x14ac:dyDescent="0.25">
      <c r="A115" s="17"/>
      <c r="B115" s="18"/>
      <c r="C115" s="18"/>
      <c r="D115" s="19"/>
      <c r="E115" s="17"/>
      <c r="F115" s="18"/>
      <c r="G115" s="18"/>
    </row>
    <row r="116" spans="1:7" x14ac:dyDescent="0.25">
      <c r="A116" s="14"/>
      <c r="B116" s="15"/>
      <c r="C116" s="15"/>
      <c r="D116" s="16"/>
      <c r="E116" s="14"/>
      <c r="F116" s="15"/>
      <c r="G116" s="15"/>
    </row>
    <row r="117" spans="1:7" x14ac:dyDescent="0.25">
      <c r="A117" s="17"/>
      <c r="B117" s="18"/>
      <c r="C117" s="18"/>
      <c r="D117" s="19"/>
      <c r="E117" s="17"/>
      <c r="F117" s="18"/>
      <c r="G117" s="18"/>
    </row>
    <row r="118" spans="1:7" x14ac:dyDescent="0.25">
      <c r="A118" s="14"/>
      <c r="B118" s="15"/>
      <c r="C118" s="15"/>
      <c r="D118" s="16"/>
      <c r="E118" s="14"/>
      <c r="F118" s="15"/>
      <c r="G118" s="15"/>
    </row>
    <row r="119" spans="1:7" x14ac:dyDescent="0.25">
      <c r="A119" s="17"/>
      <c r="B119" s="18"/>
      <c r="C119" s="18"/>
      <c r="D119" s="19"/>
      <c r="E119" s="17"/>
      <c r="F119" s="18"/>
      <c r="G119" s="18"/>
    </row>
    <row r="120" spans="1:7" x14ac:dyDescent="0.25">
      <c r="A120" s="14"/>
      <c r="B120" s="15"/>
      <c r="C120" s="15"/>
      <c r="D120" s="16"/>
      <c r="E120" s="14"/>
      <c r="F120" s="15"/>
      <c r="G120" s="15"/>
    </row>
    <row r="121" spans="1:7" x14ac:dyDescent="0.25">
      <c r="A121" s="17"/>
      <c r="B121" s="18"/>
      <c r="C121" s="18"/>
      <c r="D121" s="19"/>
      <c r="E121" s="17"/>
      <c r="F121" s="18"/>
      <c r="G121" s="18"/>
    </row>
    <row r="122" spans="1:7" x14ac:dyDescent="0.25">
      <c r="A122" s="14"/>
      <c r="B122" s="15"/>
      <c r="C122" s="15"/>
      <c r="D122" s="16"/>
      <c r="E122" s="14"/>
      <c r="F122" s="15"/>
      <c r="G122" s="15"/>
    </row>
    <row r="123" spans="1:7" x14ac:dyDescent="0.25">
      <c r="A123" s="17"/>
      <c r="B123" s="18"/>
      <c r="C123" s="18"/>
      <c r="D123" s="19"/>
      <c r="E123" s="17"/>
      <c r="F123" s="18"/>
      <c r="G123" s="18"/>
    </row>
    <row r="124" spans="1:7" x14ac:dyDescent="0.25">
      <c r="A124" s="14"/>
      <c r="B124" s="15"/>
      <c r="C124" s="15"/>
      <c r="D124" s="16"/>
      <c r="E124" s="14"/>
      <c r="F124" s="15"/>
      <c r="G124" s="15"/>
    </row>
    <row r="125" spans="1:7" x14ac:dyDescent="0.25">
      <c r="A125" s="17"/>
      <c r="B125" s="18"/>
      <c r="C125" s="18"/>
      <c r="D125" s="19"/>
      <c r="E125" s="17"/>
      <c r="F125" s="18"/>
      <c r="G125" s="18"/>
    </row>
    <row r="126" spans="1:7" x14ac:dyDescent="0.25">
      <c r="A126" s="14"/>
      <c r="B126" s="15"/>
      <c r="C126" s="15"/>
      <c r="D126" s="16"/>
      <c r="E126" s="14"/>
      <c r="F126" s="15"/>
      <c r="G126" s="15"/>
    </row>
    <row r="127" spans="1:7" x14ac:dyDescent="0.25">
      <c r="A127" s="17"/>
      <c r="B127" s="18"/>
      <c r="C127" s="18"/>
      <c r="D127" s="19"/>
      <c r="E127" s="17"/>
      <c r="F127" s="18"/>
      <c r="G127" s="18"/>
    </row>
    <row r="128" spans="1:7" x14ac:dyDescent="0.25">
      <c r="A128" s="14"/>
      <c r="B128" s="15"/>
      <c r="C128" s="15"/>
      <c r="D128" s="16"/>
      <c r="E128" s="14"/>
      <c r="F128" s="15"/>
      <c r="G128" s="15"/>
    </row>
    <row r="129" spans="1:7" x14ac:dyDescent="0.25">
      <c r="A129" s="17"/>
      <c r="B129" s="18"/>
      <c r="C129" s="18"/>
      <c r="D129" s="19"/>
      <c r="E129" s="17"/>
      <c r="F129" s="18"/>
      <c r="G129" s="18"/>
    </row>
    <row r="130" spans="1:7" x14ac:dyDescent="0.25">
      <c r="A130" s="14"/>
      <c r="B130" s="15"/>
      <c r="C130" s="15"/>
      <c r="D130" s="16"/>
      <c r="E130" s="14"/>
      <c r="F130" s="15"/>
      <c r="G130" s="15"/>
    </row>
    <row r="131" spans="1:7" x14ac:dyDescent="0.25">
      <c r="A131" s="17"/>
      <c r="B131" s="18"/>
      <c r="C131" s="18"/>
      <c r="D131" s="19"/>
      <c r="E131" s="17"/>
      <c r="F131" s="18"/>
      <c r="G131" s="18"/>
    </row>
    <row r="132" spans="1:7" x14ac:dyDescent="0.25">
      <c r="A132" s="14"/>
      <c r="B132" s="15"/>
      <c r="C132" s="15"/>
      <c r="D132" s="16"/>
      <c r="E132" s="14"/>
      <c r="F132" s="15"/>
      <c r="G132" s="15"/>
    </row>
    <row r="133" spans="1:7" x14ac:dyDescent="0.25">
      <c r="A133" s="17"/>
      <c r="B133" s="18"/>
      <c r="C133" s="18"/>
      <c r="D133" s="19"/>
      <c r="E133" s="17"/>
      <c r="F133" s="18"/>
      <c r="G133" s="18"/>
    </row>
    <row r="134" spans="1:7" x14ac:dyDescent="0.25">
      <c r="A134" s="14"/>
      <c r="B134" s="15"/>
      <c r="C134" s="15"/>
      <c r="D134" s="16"/>
      <c r="E134" s="14"/>
      <c r="F134" s="15"/>
      <c r="G134" s="15"/>
    </row>
    <row r="135" spans="1:7" x14ac:dyDescent="0.25">
      <c r="A135" s="17"/>
      <c r="B135" s="18"/>
      <c r="C135" s="18"/>
      <c r="D135" s="19"/>
      <c r="E135" s="17"/>
      <c r="F135" s="18"/>
      <c r="G135" s="18"/>
    </row>
    <row r="136" spans="1:7" x14ac:dyDescent="0.25">
      <c r="A136" s="14"/>
      <c r="B136" s="15"/>
      <c r="C136" s="15"/>
      <c r="D136" s="16"/>
      <c r="E136" s="14"/>
      <c r="F136" s="15"/>
      <c r="G136" s="15"/>
    </row>
    <row r="137" spans="1:7" x14ac:dyDescent="0.25">
      <c r="A137" s="17"/>
      <c r="B137" s="18"/>
      <c r="C137" s="18"/>
      <c r="D137" s="19"/>
      <c r="E137" s="17"/>
      <c r="F137" s="18"/>
      <c r="G137" s="18"/>
    </row>
    <row r="138" spans="1:7" x14ac:dyDescent="0.25">
      <c r="A138" s="14"/>
      <c r="B138" s="15"/>
      <c r="C138" s="15"/>
      <c r="D138" s="16"/>
      <c r="E138" s="14"/>
      <c r="F138" s="15"/>
      <c r="G138" s="15"/>
    </row>
    <row r="139" spans="1:7" x14ac:dyDescent="0.25">
      <c r="A139" s="17"/>
      <c r="B139" s="18"/>
      <c r="C139" s="18"/>
      <c r="D139" s="19"/>
      <c r="E139" s="17"/>
      <c r="F139" s="18"/>
      <c r="G139" s="18"/>
    </row>
    <row r="140" spans="1:7" x14ac:dyDescent="0.25">
      <c r="A140" s="14"/>
      <c r="B140" s="15"/>
      <c r="C140" s="15"/>
      <c r="D140" s="16"/>
      <c r="E140" s="14"/>
      <c r="F140" s="15"/>
      <c r="G140" s="15"/>
    </row>
    <row r="141" spans="1:7" x14ac:dyDescent="0.25">
      <c r="A141" s="17"/>
      <c r="B141" s="18"/>
      <c r="C141" s="18"/>
      <c r="D141" s="19"/>
      <c r="E141" s="17"/>
      <c r="F141" s="18"/>
      <c r="G141" s="18"/>
    </row>
    <row r="142" spans="1:7" x14ac:dyDescent="0.25">
      <c r="A142" s="14"/>
      <c r="B142" s="15"/>
      <c r="C142" s="15"/>
      <c r="D142" s="16"/>
      <c r="E142" s="14"/>
      <c r="F142" s="15"/>
      <c r="G142" s="15"/>
    </row>
    <row r="143" spans="1:7" x14ac:dyDescent="0.25">
      <c r="A143" s="17"/>
      <c r="B143" s="18"/>
      <c r="C143" s="18"/>
      <c r="D143" s="19"/>
      <c r="E143" s="17"/>
      <c r="F143" s="18"/>
      <c r="G143" s="18"/>
    </row>
    <row r="144" spans="1:7" x14ac:dyDescent="0.25">
      <c r="A144" s="14"/>
      <c r="B144" s="15"/>
      <c r="C144" s="15"/>
      <c r="D144" s="16"/>
      <c r="E144" s="14"/>
      <c r="F144" s="15"/>
      <c r="G144" s="15"/>
    </row>
    <row r="145" spans="1:7" x14ac:dyDescent="0.25">
      <c r="A145" s="17"/>
      <c r="B145" s="18"/>
      <c r="C145" s="18"/>
      <c r="D145" s="19"/>
      <c r="E145" s="17"/>
      <c r="F145" s="18"/>
      <c r="G145" s="18"/>
    </row>
    <row r="146" spans="1:7" x14ac:dyDescent="0.25">
      <c r="A146" s="14"/>
      <c r="B146" s="15"/>
      <c r="C146" s="15"/>
      <c r="D146" s="16"/>
      <c r="E146" s="14"/>
      <c r="F146" s="15"/>
      <c r="G146" s="15"/>
    </row>
    <row r="147" spans="1:7" x14ac:dyDescent="0.25">
      <c r="A147" s="17"/>
      <c r="B147" s="18"/>
      <c r="C147" s="18"/>
      <c r="D147" s="19"/>
      <c r="E147" s="17"/>
      <c r="F147" s="18"/>
      <c r="G147" s="18"/>
    </row>
    <row r="148" spans="1:7" x14ac:dyDescent="0.25">
      <c r="A148" s="14"/>
      <c r="B148" s="15"/>
      <c r="C148" s="15"/>
      <c r="D148" s="16"/>
      <c r="E148" s="14"/>
      <c r="F148" s="15"/>
      <c r="G148" s="15"/>
    </row>
    <row r="149" spans="1:7" x14ac:dyDescent="0.25">
      <c r="A149" s="17"/>
      <c r="B149" s="18"/>
      <c r="C149" s="18"/>
      <c r="D149" s="19"/>
      <c r="E149" s="17"/>
      <c r="F149" s="18"/>
      <c r="G149" s="18"/>
    </row>
    <row r="150" spans="1:7" x14ac:dyDescent="0.25">
      <c r="A150" s="14"/>
      <c r="B150" s="15"/>
      <c r="C150" s="15"/>
      <c r="D150" s="16"/>
      <c r="E150" s="14"/>
      <c r="F150" s="15"/>
      <c r="G150" s="15"/>
    </row>
    <row r="151" spans="1:7" x14ac:dyDescent="0.25">
      <c r="A151" s="17"/>
      <c r="B151" s="18"/>
      <c r="C151" s="18"/>
      <c r="D151" s="19"/>
      <c r="E151" s="17"/>
      <c r="F151" s="18"/>
      <c r="G151" s="18"/>
    </row>
    <row r="152" spans="1:7" x14ac:dyDescent="0.25">
      <c r="A152" s="14"/>
      <c r="B152" s="15"/>
      <c r="C152" s="15"/>
      <c r="D152" s="16"/>
      <c r="E152" s="14"/>
      <c r="F152" s="15"/>
      <c r="G152" s="15"/>
    </row>
    <row r="153" spans="1:7" x14ac:dyDescent="0.25">
      <c r="A153" s="17"/>
      <c r="B153" s="18"/>
      <c r="C153" s="18"/>
      <c r="D153" s="19"/>
      <c r="E153" s="17"/>
      <c r="F153" s="18"/>
      <c r="G153" s="18"/>
    </row>
    <row r="154" spans="1:7" x14ac:dyDescent="0.25">
      <c r="A154" s="14"/>
      <c r="B154" s="15"/>
      <c r="C154" s="15"/>
      <c r="D154" s="16"/>
      <c r="E154" s="14"/>
      <c r="F154" s="15"/>
      <c r="G154" s="15"/>
    </row>
    <row r="155" spans="1:7" x14ac:dyDescent="0.25">
      <c r="A155" s="17"/>
      <c r="B155" s="18"/>
      <c r="C155" s="18"/>
      <c r="D155" s="19"/>
      <c r="E155" s="17"/>
      <c r="F155" s="18"/>
      <c r="G155" s="18"/>
    </row>
    <row r="156" spans="1:7" x14ac:dyDescent="0.25">
      <c r="A156" s="14"/>
      <c r="B156" s="15"/>
      <c r="C156" s="15"/>
      <c r="D156" s="16"/>
      <c r="E156" s="14"/>
      <c r="F156" s="15"/>
      <c r="G156" s="15"/>
    </row>
    <row r="157" spans="1:7" x14ac:dyDescent="0.25">
      <c r="A157" s="17"/>
      <c r="B157" s="18"/>
      <c r="C157" s="18"/>
      <c r="D157" s="19"/>
      <c r="E157" s="17"/>
      <c r="F157" s="18"/>
      <c r="G157" s="18"/>
    </row>
    <row r="158" spans="1:7" x14ac:dyDescent="0.25">
      <c r="A158" s="14"/>
      <c r="B158" s="15"/>
      <c r="C158" s="15"/>
      <c r="D158" s="16"/>
      <c r="E158" s="14"/>
      <c r="F158" s="15"/>
      <c r="G158" s="15"/>
    </row>
    <row r="159" spans="1:7" x14ac:dyDescent="0.25">
      <c r="A159" s="17"/>
      <c r="B159" s="18"/>
      <c r="C159" s="18"/>
      <c r="D159" s="19"/>
      <c r="E159" s="17"/>
      <c r="F159" s="18"/>
      <c r="G159" s="18"/>
    </row>
    <row r="160" spans="1:7" x14ac:dyDescent="0.25">
      <c r="A160" s="14"/>
      <c r="B160" s="15"/>
      <c r="C160" s="15"/>
      <c r="D160" s="16"/>
      <c r="E160" s="14"/>
      <c r="F160" s="15"/>
      <c r="G160" s="15"/>
    </row>
    <row r="161" spans="1:7" x14ac:dyDescent="0.25">
      <c r="A161" s="17"/>
      <c r="B161" s="18"/>
      <c r="C161" s="18"/>
      <c r="D161" s="19"/>
      <c r="E161" s="17"/>
      <c r="F161" s="18"/>
      <c r="G161" s="18"/>
    </row>
    <row r="162" spans="1:7" x14ac:dyDescent="0.25">
      <c r="A162" s="14"/>
      <c r="B162" s="15"/>
      <c r="C162" s="15"/>
      <c r="D162" s="16"/>
      <c r="E162" s="14"/>
      <c r="F162" s="15"/>
      <c r="G162" s="15"/>
    </row>
    <row r="163" spans="1:7" x14ac:dyDescent="0.25">
      <c r="A163" s="17"/>
      <c r="B163" s="18"/>
      <c r="C163" s="18"/>
      <c r="D163" s="19"/>
      <c r="E163" s="17"/>
      <c r="F163" s="18"/>
      <c r="G163" s="18"/>
    </row>
    <row r="164" spans="1:7" x14ac:dyDescent="0.25">
      <c r="A164" s="14"/>
      <c r="B164" s="15"/>
      <c r="C164" s="15"/>
      <c r="D164" s="16"/>
      <c r="E164" s="14"/>
      <c r="F164" s="15"/>
      <c r="G164" s="15"/>
    </row>
    <row r="165" spans="1:7" x14ac:dyDescent="0.25">
      <c r="A165" s="17"/>
      <c r="B165" s="18"/>
      <c r="C165" s="18"/>
      <c r="D165" s="19"/>
      <c r="E165" s="17"/>
      <c r="F165" s="18"/>
      <c r="G165" s="18"/>
    </row>
    <row r="166" spans="1:7" x14ac:dyDescent="0.25">
      <c r="A166" s="14"/>
      <c r="B166" s="15"/>
      <c r="C166" s="15"/>
      <c r="D166" s="16"/>
      <c r="E166" s="14"/>
      <c r="F166" s="15"/>
      <c r="G166" s="15"/>
    </row>
    <row r="167" spans="1:7" x14ac:dyDescent="0.25">
      <c r="A167" s="17"/>
      <c r="B167" s="18"/>
      <c r="C167" s="18"/>
      <c r="D167" s="19"/>
      <c r="E167" s="17"/>
      <c r="F167" s="18"/>
      <c r="G167" s="18"/>
    </row>
    <row r="168" spans="1:7" x14ac:dyDescent="0.25">
      <c r="A168" s="14"/>
      <c r="B168" s="15"/>
      <c r="C168" s="15"/>
      <c r="D168" s="16"/>
      <c r="E168" s="14"/>
      <c r="F168" s="15"/>
      <c r="G168" s="15"/>
    </row>
    <row r="169" spans="1:7" x14ac:dyDescent="0.25">
      <c r="A169" s="17"/>
      <c r="B169" s="18"/>
      <c r="C169" s="18"/>
      <c r="D169" s="19"/>
      <c r="E169" s="17"/>
      <c r="F169" s="18"/>
      <c r="G169" s="18"/>
    </row>
    <row r="170" spans="1:7" x14ac:dyDescent="0.25">
      <c r="A170" s="14"/>
      <c r="B170" s="15"/>
      <c r="C170" s="15"/>
      <c r="D170" s="16"/>
      <c r="E170" s="14"/>
      <c r="F170" s="15"/>
      <c r="G170" s="15"/>
    </row>
    <row r="171" spans="1:7" x14ac:dyDescent="0.25">
      <c r="A171" s="17"/>
      <c r="B171" s="18"/>
      <c r="C171" s="18"/>
      <c r="D171" s="19"/>
      <c r="E171" s="17"/>
      <c r="F171" s="18"/>
      <c r="G171" s="18"/>
    </row>
    <row r="172" spans="1:7" x14ac:dyDescent="0.25">
      <c r="A172" s="14"/>
      <c r="B172" s="15"/>
      <c r="C172" s="15"/>
      <c r="D172" s="16"/>
      <c r="E172" s="14"/>
      <c r="F172" s="15"/>
      <c r="G172" s="15"/>
    </row>
    <row r="173" spans="1:7" x14ac:dyDescent="0.25">
      <c r="A173" s="17"/>
      <c r="B173" s="18"/>
      <c r="C173" s="18"/>
      <c r="D173" s="19"/>
      <c r="E173" s="17"/>
      <c r="F173" s="18"/>
      <c r="G173" s="18"/>
    </row>
    <row r="174" spans="1:7" x14ac:dyDescent="0.25">
      <c r="A174" s="14"/>
      <c r="B174" s="15"/>
      <c r="C174" s="15"/>
      <c r="D174" s="16"/>
      <c r="E174" s="14"/>
      <c r="F174" s="15"/>
      <c r="G174" s="15"/>
    </row>
    <row r="175" spans="1:7" x14ac:dyDescent="0.25">
      <c r="A175" s="17"/>
      <c r="B175" s="18"/>
      <c r="C175" s="18"/>
      <c r="D175" s="19"/>
      <c r="E175" s="17"/>
      <c r="F175" s="18"/>
      <c r="G175" s="18"/>
    </row>
    <row r="176" spans="1:7" x14ac:dyDescent="0.25">
      <c r="A176" s="14"/>
      <c r="B176" s="15"/>
      <c r="C176" s="15"/>
      <c r="D176" s="16"/>
      <c r="E176" s="14"/>
      <c r="F176" s="15"/>
      <c r="G176" s="15"/>
    </row>
    <row r="177" spans="1:7" x14ac:dyDescent="0.25">
      <c r="A177" s="17"/>
      <c r="B177" s="18"/>
      <c r="C177" s="18"/>
      <c r="D177" s="19"/>
      <c r="E177" s="17"/>
      <c r="F177" s="18"/>
      <c r="G177" s="18"/>
    </row>
    <row r="178" spans="1:7" x14ac:dyDescent="0.25">
      <c r="A178" s="14"/>
      <c r="B178" s="15"/>
      <c r="C178" s="15"/>
      <c r="D178" s="16"/>
      <c r="E178" s="14"/>
      <c r="F178" s="15"/>
      <c r="G178" s="15"/>
    </row>
    <row r="179" spans="1:7" x14ac:dyDescent="0.25">
      <c r="A179" s="17"/>
      <c r="B179" s="18"/>
      <c r="C179" s="18"/>
      <c r="D179" s="19"/>
      <c r="E179" s="17"/>
      <c r="F179" s="18"/>
      <c r="G179" s="18"/>
    </row>
    <row r="180" spans="1:7" x14ac:dyDescent="0.25">
      <c r="A180" s="14"/>
      <c r="B180" s="15"/>
      <c r="C180" s="15"/>
      <c r="D180" s="16"/>
      <c r="E180" s="14"/>
      <c r="F180" s="15"/>
      <c r="G180" s="15"/>
    </row>
    <row r="181" spans="1:7" x14ac:dyDescent="0.25">
      <c r="A181" s="17"/>
      <c r="B181" s="18"/>
      <c r="C181" s="18"/>
      <c r="D181" s="19"/>
      <c r="E181" s="17"/>
      <c r="F181" s="18"/>
      <c r="G181" s="18"/>
    </row>
    <row r="182" spans="1:7" x14ac:dyDescent="0.25">
      <c r="A182" s="14"/>
      <c r="B182" s="15"/>
      <c r="C182" s="15"/>
      <c r="D182" s="16"/>
      <c r="E182" s="14"/>
      <c r="F182" s="15"/>
      <c r="G182" s="15"/>
    </row>
    <row r="183" spans="1:7" x14ac:dyDescent="0.25">
      <c r="A183" s="17"/>
      <c r="B183" s="18"/>
      <c r="C183" s="18"/>
      <c r="D183" s="19"/>
      <c r="E183" s="17"/>
      <c r="F183" s="18"/>
      <c r="G183" s="18"/>
    </row>
    <row r="184" spans="1:7" x14ac:dyDescent="0.25">
      <c r="A184" s="14"/>
      <c r="B184" s="15"/>
      <c r="C184" s="15"/>
      <c r="D184" s="16"/>
      <c r="E184" s="14"/>
      <c r="F184" s="15"/>
      <c r="G184" s="15"/>
    </row>
    <row r="185" spans="1:7" x14ac:dyDescent="0.25">
      <c r="A185" s="17"/>
      <c r="B185" s="18"/>
      <c r="C185" s="18"/>
      <c r="D185" s="19"/>
      <c r="E185" s="17"/>
      <c r="F185" s="18"/>
      <c r="G185" s="18"/>
    </row>
    <row r="186" spans="1:7" x14ac:dyDescent="0.25">
      <c r="A186" s="14"/>
      <c r="B186" s="15"/>
      <c r="C186" s="15"/>
      <c r="D186" s="16"/>
      <c r="E186" s="14"/>
      <c r="F186" s="15"/>
      <c r="G186" s="15"/>
    </row>
    <row r="187" spans="1:7" x14ac:dyDescent="0.25">
      <c r="A187" s="17"/>
      <c r="B187" s="18"/>
      <c r="C187" s="18"/>
      <c r="D187" s="19"/>
      <c r="E187" s="17"/>
      <c r="F187" s="18"/>
      <c r="G187" s="18"/>
    </row>
    <row r="188" spans="1:7" x14ac:dyDescent="0.25">
      <c r="A188" s="14"/>
      <c r="B188" s="15"/>
      <c r="C188" s="15"/>
      <c r="D188" s="16"/>
      <c r="E188" s="14"/>
      <c r="F188" s="15"/>
      <c r="G188" s="15"/>
    </row>
    <row r="189" spans="1:7" x14ac:dyDescent="0.25">
      <c r="A189" s="17"/>
      <c r="B189" s="18"/>
      <c r="C189" s="18"/>
      <c r="D189" s="19"/>
      <c r="E189" s="17"/>
      <c r="F189" s="18"/>
      <c r="G189" s="18"/>
    </row>
    <row r="190" spans="1:7" x14ac:dyDescent="0.25">
      <c r="A190" s="14"/>
      <c r="B190" s="15"/>
      <c r="C190" s="15"/>
      <c r="D190" s="16"/>
      <c r="E190" s="14"/>
      <c r="F190" s="15"/>
      <c r="G190" s="15"/>
    </row>
    <row r="191" spans="1:7" x14ac:dyDescent="0.25">
      <c r="A191" s="17"/>
      <c r="B191" s="18"/>
      <c r="C191" s="18"/>
      <c r="D191" s="19"/>
      <c r="E191" s="17"/>
      <c r="F191" s="18"/>
      <c r="G191" s="18"/>
    </row>
    <row r="192" spans="1:7" x14ac:dyDescent="0.25">
      <c r="A192" s="14"/>
      <c r="B192" s="15"/>
      <c r="C192" s="15"/>
      <c r="D192" s="16"/>
      <c r="E192" s="14"/>
      <c r="F192" s="15"/>
      <c r="G192" s="15"/>
    </row>
    <row r="193" spans="1:7" x14ac:dyDescent="0.25">
      <c r="A193" s="17"/>
      <c r="B193" s="18"/>
      <c r="C193" s="18"/>
      <c r="D193" s="19"/>
      <c r="E193" s="17"/>
      <c r="F193" s="18"/>
      <c r="G193" s="18"/>
    </row>
    <row r="194" spans="1:7" x14ac:dyDescent="0.25">
      <c r="A194" s="14"/>
      <c r="B194" s="15"/>
      <c r="C194" s="15"/>
      <c r="D194" s="16"/>
      <c r="E194" s="14"/>
      <c r="F194" s="15"/>
      <c r="G194" s="15"/>
    </row>
    <row r="195" spans="1:7" x14ac:dyDescent="0.25">
      <c r="A195" s="17"/>
      <c r="B195" s="18"/>
      <c r="C195" s="18"/>
      <c r="D195" s="19"/>
      <c r="E195" s="17"/>
      <c r="F195" s="18"/>
      <c r="G195" s="18"/>
    </row>
    <row r="196" spans="1:7" x14ac:dyDescent="0.25">
      <c r="A196" s="14"/>
      <c r="B196" s="15"/>
      <c r="C196" s="15"/>
      <c r="D196" s="16"/>
      <c r="E196" s="14"/>
      <c r="F196" s="15"/>
      <c r="G196" s="15"/>
    </row>
    <row r="197" spans="1:7" x14ac:dyDescent="0.25">
      <c r="A197" s="17"/>
      <c r="B197" s="18"/>
      <c r="C197" s="18"/>
      <c r="D197" s="19"/>
      <c r="E197" s="17"/>
      <c r="F197" s="18"/>
      <c r="G197" s="18"/>
    </row>
    <row r="198" spans="1:7" x14ac:dyDescent="0.25">
      <c r="A198" s="14"/>
      <c r="B198" s="15"/>
      <c r="C198" s="15"/>
      <c r="D198" s="16"/>
      <c r="E198" s="14"/>
      <c r="F198" s="15"/>
      <c r="G198" s="15"/>
    </row>
    <row r="199" spans="1:7" x14ac:dyDescent="0.25">
      <c r="A199" s="17"/>
      <c r="B199" s="18"/>
      <c r="C199" s="18"/>
      <c r="D199" s="19"/>
      <c r="E199" s="17"/>
      <c r="F199" s="18"/>
      <c r="G199" s="18"/>
    </row>
    <row r="200" spans="1:7" x14ac:dyDescent="0.25">
      <c r="A200" s="14"/>
      <c r="B200" s="15"/>
      <c r="C200" s="15"/>
      <c r="D200" s="16"/>
      <c r="E200" s="14"/>
      <c r="F200" s="15"/>
      <c r="G200" s="15"/>
    </row>
    <row r="201" spans="1:7" x14ac:dyDescent="0.25">
      <c r="A201" s="17"/>
      <c r="B201" s="18"/>
      <c r="C201" s="18"/>
      <c r="D201" s="19"/>
      <c r="E201" s="17"/>
      <c r="F201" s="18"/>
      <c r="G201" s="18"/>
    </row>
  </sheetData>
  <sheetProtection sheet="1" formatColumns="0" formatRows="0" sort="0" autoFilter="0"/>
  <dataValidations count="4">
    <dataValidation type="list" allowBlank="1" sqref="B10:B201">
      <formula1>='Equipment'!$B$2:$B$26</formula1>
    </dataValidation>
    <dataValidation type="list" allowBlank="1" sqref="B2:B201">
      <formula1>='Equipment'!$B$2:$B$26</formula1>
    </dataValidation>
    <dataValidation type="list" allowBlank="1" sqref="C10:C201">
      <formula1>"Routine service,Repair,Calibration,Inspection,Parts replacement,Installation"</formula1>
    </dataValidation>
    <dataValidation type="list" allowBlank="1" sqref="C2:C201">
      <formula1>"Routine service,Repair,Calibration,Inspection,Parts replacement,Installation"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M26"/>
  <sheetViews>
    <sheetView workbookViewId="0" showGridLines="0">
      <pane xSplit="2" ySplit="1" topLeftCell="C2" activePane="bottomRight" state="frozen"/>
      <selection pane="bottomRight"/>
    </sheetView>
  </sheetViews>
  <sheetFormatPr defaultRowHeight="15" outlineLevelRow="0" outlineLevelCol="0" x14ac:dyDescent="55"/>
  <cols>
    <col min="1" max="1" width="10" customWidth="1"/>
    <col min="2" max="2" width="26" customWidth="1"/>
    <col min="3" max="3" width="16" customWidth="1"/>
    <col min="4" max="4" width="14" customWidth="1"/>
    <col min="5" max="6" width="15" customWidth="1"/>
    <col min="7" max="7" width="18" customWidth="1"/>
    <col min="8" max="8" width="14" customWidth="1"/>
    <col min="9" max="9" width="8" customWidth="1"/>
    <col min="10" max="10" width="15" customWidth="1"/>
    <col min="11" max="13" width="14" customWidth="1"/>
  </cols>
  <sheetData>
    <row r="1" ht="28" customHeight="1" spans="1:13" x14ac:dyDescent="0.25">
      <c r="A1" s="13" t="s">
        <v>53</v>
      </c>
      <c r="B1" s="13" t="s">
        <v>54</v>
      </c>
      <c r="C1" s="13" t="s">
        <v>55</v>
      </c>
      <c r="D1" s="13" t="s">
        <v>56</v>
      </c>
      <c r="E1" s="13" t="s">
        <v>57</v>
      </c>
      <c r="F1" s="13" t="s">
        <v>58</v>
      </c>
      <c r="G1" s="13" t="s">
        <v>59</v>
      </c>
      <c r="H1" s="13" t="s">
        <v>60</v>
      </c>
      <c r="I1" s="13" t="s">
        <v>61</v>
      </c>
      <c r="J1" s="13" t="s">
        <v>62</v>
      </c>
      <c r="K1" s="13" t="s">
        <v>63</v>
      </c>
      <c r="L1" s="13" t="s">
        <v>64</v>
      </c>
      <c r="M1" s="13" t="s">
        <v>65</v>
      </c>
    </row>
    <row r="2" spans="1:13" x14ac:dyDescent="0.25">
      <c r="A2" s="15" t="s">
        <v>66</v>
      </c>
      <c r="B2" s="15" t="s">
        <v>28</v>
      </c>
      <c r="C2" s="15" t="s">
        <v>67</v>
      </c>
      <c r="D2" s="15" t="s">
        <v>68</v>
      </c>
      <c r="E2" s="14">
        <v>45332</v>
      </c>
      <c r="F2" s="14">
        <v>46063</v>
      </c>
      <c r="G2" s="15" t="s">
        <v>30</v>
      </c>
      <c r="H2" s="20">
        <f>IF(F2="","",IF(F2&lt;TODAY(),"Expired",IF(F2&lt;TODAY()+30,"Expiring","Valid")))</f>
      </c>
      <c r="I2" s="21">
        <f>IF(B2="","",COUNTIF('Service Log'!$B$2:$B$201,B2))</f>
      </c>
      <c r="J2" s="22">
        <f>IF(B2="","",SUMIF('Service Log'!$B$2:$B$201,B2,'Service Log'!$D$2:$D$201))</f>
      </c>
      <c r="K2" s="23">
        <f>IF(OR(B2="",COUNTIF('Service Log'!$B$2:$B$201,B2)=0),"",MAXIFS('Service Log'!$A$2:$A$201,'Service Log'!$B$2:$B$201,B2))</f>
      </c>
      <c r="L2" s="23">
        <f>IF(OR(B2="",COUNTIF('Service Log'!$B$2:$B$201,B2)=0),"",MAXIFS('Service Log'!$E$2:$E$201,'Service Log'!$B$2:$B$201,B2))</f>
      </c>
      <c r="M2" s="20">
        <f>IF(B2="","",IF(L2="","No schedule",IF(L2&lt;TODAY(),"Overdue",IF(L2&lt;TODAY()+14,"Due soon","Scheduled"))))</f>
      </c>
    </row>
    <row r="3" spans="1:13" x14ac:dyDescent="0.25">
      <c r="A3" s="15" t="s">
        <v>69</v>
      </c>
      <c r="B3" s="15" t="s">
        <v>24</v>
      </c>
      <c r="C3" s="15" t="s">
        <v>70</v>
      </c>
      <c r="D3" s="15" t="s">
        <v>71</v>
      </c>
      <c r="E3" s="14">
        <v>45078</v>
      </c>
      <c r="F3" s="14">
        <v>45809</v>
      </c>
      <c r="G3" s="15" t="s">
        <v>48</v>
      </c>
      <c r="H3" s="24">
        <f>IF(F3="","",IF(F3&lt;TODAY(),"Expired",IF(F3&lt;TODAY()+30,"Expiring","Valid")))</f>
      </c>
      <c r="I3" s="25">
        <f>IF(B3="","",COUNTIF('Service Log'!$B$2:$B$201,B3))</f>
      </c>
      <c r="J3" s="26">
        <f>IF(B3="","",SUMIF('Service Log'!$B$2:$B$201,B3,'Service Log'!$D$2:$D$201))</f>
      </c>
      <c r="K3" s="27">
        <f>IF(OR(B3="",COUNTIF('Service Log'!$B$2:$B$201,B3)=0),"",MAXIFS('Service Log'!$A$2:$A$201,'Service Log'!$B$2:$B$201,B3))</f>
      </c>
      <c r="L3" s="27">
        <f>IF(OR(B3="",COUNTIF('Service Log'!$B$2:$B$201,B3)=0),"",MAXIFS('Service Log'!$E$2:$E$201,'Service Log'!$B$2:$B$201,B3))</f>
      </c>
      <c r="M3" s="24">
        <f>IF(B3="","",IF(L3="","No schedule",IF(L3&lt;TODAY(),"Overdue",IF(L3&lt;TODAY()+14,"Due soon","Scheduled"))))</f>
      </c>
    </row>
    <row r="4" spans="1:13" x14ac:dyDescent="0.25">
      <c r="A4" s="15" t="s">
        <v>72</v>
      </c>
      <c r="B4" s="15" t="s">
        <v>44</v>
      </c>
      <c r="C4" s="15" t="s">
        <v>73</v>
      </c>
      <c r="D4" s="15" t="s">
        <v>74</v>
      </c>
      <c r="E4" s="14">
        <v>44819</v>
      </c>
      <c r="F4" s="14">
        <v>45550</v>
      </c>
      <c r="G4" s="15" t="s">
        <v>34</v>
      </c>
      <c r="H4" s="20">
        <f>IF(F4="","",IF(F4&lt;TODAY(),"Expired",IF(F4&lt;TODAY()+30,"Expiring","Valid")))</f>
      </c>
      <c r="I4" s="21">
        <f>IF(B4="","",COUNTIF('Service Log'!$B$2:$B$201,B4))</f>
      </c>
      <c r="J4" s="22">
        <f>IF(B4="","",SUMIF('Service Log'!$B$2:$B$201,B4,'Service Log'!$D$2:$D$201))</f>
      </c>
      <c r="K4" s="23">
        <f>IF(OR(B4="",COUNTIF('Service Log'!$B$2:$B$201,B4)=0),"",MAXIFS('Service Log'!$A$2:$A$201,'Service Log'!$B$2:$B$201,B4))</f>
      </c>
      <c r="L4" s="23">
        <f>IF(OR(B4="",COUNTIF('Service Log'!$B$2:$B$201,B4)=0),"",MAXIFS('Service Log'!$E$2:$E$201,'Service Log'!$B$2:$B$201,B4))</f>
      </c>
      <c r="M4" s="20">
        <f>IF(B4="","",IF(L4="","No schedule",IF(L4&lt;TODAY(),"Overdue",IF(L4&lt;TODAY()+14,"Due soon","Scheduled"))))</f>
      </c>
    </row>
    <row r="5" spans="1:13" x14ac:dyDescent="0.25">
      <c r="A5" s="15" t="s">
        <v>75</v>
      </c>
      <c r="B5" s="15" t="s">
        <v>36</v>
      </c>
      <c r="C5" s="15" t="s">
        <v>76</v>
      </c>
      <c r="D5" s="15" t="s">
        <v>77</v>
      </c>
      <c r="E5" s="14">
        <v>45616</v>
      </c>
      <c r="F5" s="14">
        <v>46711</v>
      </c>
      <c r="G5" s="15" t="s">
        <v>38</v>
      </c>
      <c r="H5" s="24">
        <f>IF(F5="","",IF(F5&lt;TODAY(),"Expired",IF(F5&lt;TODAY()+30,"Expiring","Valid")))</f>
      </c>
      <c r="I5" s="25">
        <f>IF(B5="","",COUNTIF('Service Log'!$B$2:$B$201,B5))</f>
      </c>
      <c r="J5" s="26">
        <f>IF(B5="","",SUMIF('Service Log'!$B$2:$B$201,B5,'Service Log'!$D$2:$D$201))</f>
      </c>
      <c r="K5" s="27">
        <f>IF(OR(B5="",COUNTIF('Service Log'!$B$2:$B$201,B5)=0),"",MAXIFS('Service Log'!$A$2:$A$201,'Service Log'!$B$2:$B$201,B5))</f>
      </c>
      <c r="L5" s="27">
        <f>IF(OR(B5="",COUNTIF('Service Log'!$B$2:$B$201,B5)=0),"",MAXIFS('Service Log'!$E$2:$E$201,'Service Log'!$B$2:$B$201,B5))</f>
      </c>
      <c r="M5" s="24">
        <f>IF(B5="","",IF(L5="","No schedule",IF(L5&lt;TODAY(),"Overdue",IF(L5&lt;TODAY()+14,"Due soon","Scheduled"))))</f>
      </c>
    </row>
    <row r="6" spans="1:13" x14ac:dyDescent="0.25">
      <c r="A6" s="15" t="s">
        <v>78</v>
      </c>
      <c r="B6" s="15" t="s">
        <v>50</v>
      </c>
      <c r="C6" s="15" t="s">
        <v>79</v>
      </c>
      <c r="D6" s="15" t="s">
        <v>80</v>
      </c>
      <c r="E6" s="14">
        <v>45721</v>
      </c>
      <c r="F6" s="14">
        <v>46451</v>
      </c>
      <c r="G6" s="15" t="s">
        <v>30</v>
      </c>
      <c r="H6" s="20">
        <f>IF(F6="","",IF(F6&lt;TODAY(),"Expired",IF(F6&lt;TODAY()+30,"Expiring","Valid")))</f>
      </c>
      <c r="I6" s="21">
        <f>IF(B6="","",COUNTIF('Service Log'!$B$2:$B$201,B6))</f>
      </c>
      <c r="J6" s="22">
        <f>IF(B6="","",SUMIF('Service Log'!$B$2:$B$201,B6,'Service Log'!$D$2:$D$201))</f>
      </c>
      <c r="K6" s="23">
        <f>IF(OR(B6="",COUNTIF('Service Log'!$B$2:$B$201,B6)=0),"",MAXIFS('Service Log'!$A$2:$A$201,'Service Log'!$B$2:$B$201,B6))</f>
      </c>
      <c r="L6" s="23">
        <f>IF(OR(B6="",COUNTIF('Service Log'!$B$2:$B$201,B6)=0),"",MAXIFS('Service Log'!$E$2:$E$201,'Service Log'!$B$2:$B$201,B6))</f>
      </c>
      <c r="M6" s="20">
        <f>IF(B6="","",IF(L6="","No schedule",IF(L6&lt;TODAY(),"Overdue",IF(L6&lt;TODAY()+14,"Due soon","Scheduled"))))</f>
      </c>
    </row>
    <row r="7" spans="1:13" x14ac:dyDescent="0.25">
      <c r="A7" s="15" t="s">
        <v>81</v>
      </c>
      <c r="B7" s="15" t="s">
        <v>32</v>
      </c>
      <c r="C7" s="15" t="s">
        <v>73</v>
      </c>
      <c r="D7" s="15" t="s">
        <v>82</v>
      </c>
      <c r="E7" s="14">
        <v>45028</v>
      </c>
      <c r="F7" s="14">
        <v>45759</v>
      </c>
      <c r="G7" s="15" t="s">
        <v>34</v>
      </c>
      <c r="H7" s="24">
        <f>IF(F7="","",IF(F7&lt;TODAY(),"Expired",IF(F7&lt;TODAY()+30,"Expiring","Valid")))</f>
      </c>
      <c r="I7" s="25">
        <f>IF(B7="","",COUNTIF('Service Log'!$B$2:$B$201,B7))</f>
      </c>
      <c r="J7" s="26">
        <f>IF(B7="","",SUMIF('Service Log'!$B$2:$B$201,B7,'Service Log'!$D$2:$D$201))</f>
      </c>
      <c r="K7" s="27">
        <f>IF(OR(B7="",COUNTIF('Service Log'!$B$2:$B$201,B7)=0),"",MAXIFS('Service Log'!$A$2:$A$201,'Service Log'!$B$2:$B$201,B7))</f>
      </c>
      <c r="L7" s="27">
        <f>IF(OR(B7="",COUNTIF('Service Log'!$B$2:$B$201,B7)=0),"",MAXIFS('Service Log'!$E$2:$E$201,'Service Log'!$B$2:$B$201,B7))</f>
      </c>
      <c r="M7" s="24">
        <f>IF(B7="","",IF(L7="","No schedule",IF(L7&lt;TODAY(),"Overdue",IF(L7&lt;TODAY()+14,"Due soon","Scheduled"))))</f>
      </c>
    </row>
    <row r="8" spans="1:13" x14ac:dyDescent="0.25">
      <c r="A8" s="15" t="s">
        <v>83</v>
      </c>
      <c r="B8" s="15" t="s">
        <v>40</v>
      </c>
      <c r="C8" s="15" t="s">
        <v>79</v>
      </c>
      <c r="D8" s="15" t="s">
        <v>84</v>
      </c>
      <c r="E8" s="14">
        <v>45474</v>
      </c>
      <c r="F8" s="14">
        <v>46204</v>
      </c>
      <c r="G8" s="15" t="s">
        <v>42</v>
      </c>
      <c r="H8" s="20">
        <f>IF(F8="","",IF(F8&lt;TODAY(),"Expired",IF(F8&lt;TODAY()+30,"Expiring","Valid")))</f>
      </c>
      <c r="I8" s="21">
        <f>IF(B8="","",COUNTIF('Service Log'!$B$2:$B$201,B8))</f>
      </c>
      <c r="J8" s="22">
        <f>IF(B8="","",SUMIF('Service Log'!$B$2:$B$201,B8,'Service Log'!$D$2:$D$201))</f>
      </c>
      <c r="K8" s="23">
        <f>IF(OR(B8="",COUNTIF('Service Log'!$B$2:$B$201,B8)=0),"",MAXIFS('Service Log'!$A$2:$A$201,'Service Log'!$B$2:$B$201,B8))</f>
      </c>
      <c r="L8" s="23">
        <f>IF(OR(B8="",COUNTIF('Service Log'!$B$2:$B$201,B8)=0),"",MAXIFS('Service Log'!$E$2:$E$201,'Service Log'!$B$2:$B$201,B8))</f>
      </c>
      <c r="M8" s="20">
        <f>IF(B8="","",IF(L8="","No schedule",IF(L8&lt;TODAY(),"Overdue",IF(L8&lt;TODAY()+14,"Due soon","Scheduled"))))</f>
      </c>
    </row>
    <row r="9" spans="1:13" x14ac:dyDescent="0.25">
      <c r="A9" s="15" t="s">
        <v>85</v>
      </c>
      <c r="B9" s="15" t="s">
        <v>47</v>
      </c>
      <c r="C9" s="15" t="s">
        <v>86</v>
      </c>
      <c r="D9" s="15" t="s">
        <v>87</v>
      </c>
      <c r="E9" s="14">
        <v>44214</v>
      </c>
      <c r="F9" s="14">
        <v>44944</v>
      </c>
      <c r="G9" s="15" t="s">
        <v>48</v>
      </c>
      <c r="H9" s="24">
        <f>IF(F9="","",IF(F9&lt;TODAY(),"Expired",IF(F9&lt;TODAY()+30,"Expiring","Valid")))</f>
      </c>
      <c r="I9" s="25">
        <f>IF(B9="","",COUNTIF('Service Log'!$B$2:$B$201,B9))</f>
      </c>
      <c r="J9" s="26">
        <f>IF(B9="","",SUMIF('Service Log'!$B$2:$B$201,B9,'Service Log'!$D$2:$D$201))</f>
      </c>
      <c r="K9" s="27">
        <f>IF(OR(B9="",COUNTIF('Service Log'!$B$2:$B$201,B9)=0),"",MAXIFS('Service Log'!$A$2:$A$201,'Service Log'!$B$2:$B$201,B9))</f>
      </c>
      <c r="L9" s="27">
        <f>IF(OR(B9="",COUNTIF('Service Log'!$B$2:$B$201,B9)=0),"",MAXIFS('Service Log'!$E$2:$E$201,'Service Log'!$B$2:$B$201,B9))</f>
      </c>
      <c r="M9" s="24">
        <f>IF(B9="","",IF(L9="","No schedule",IF(L9&lt;TODAY(),"Overdue",IF(L9&lt;TODAY()+14,"Due soon","Scheduled"))))</f>
      </c>
    </row>
    <row r="10" spans="1:13" x14ac:dyDescent="0.25">
      <c r="A10" s="15" t="s">
        <v>88</v>
      </c>
      <c r="B10" s="15"/>
      <c r="C10" s="15"/>
      <c r="D10" s="15"/>
      <c r="E10" s="14"/>
      <c r="F10" s="14"/>
      <c r="G10" s="15"/>
      <c r="H10" s="20">
        <f>IF(F10="","",IF(F10&lt;TODAY(),"Expired",IF(F10&lt;TODAY()+30,"Expiring","Valid")))</f>
      </c>
      <c r="I10" s="21">
        <f>IF(B10="","",COUNTIF('Service Log'!$B$2:$B$201,B10))</f>
      </c>
      <c r="J10" s="22">
        <f>IF(B10="","",SUMIF('Service Log'!$B$2:$B$201,B10,'Service Log'!$D$2:$D$201))</f>
      </c>
      <c r="K10" s="23">
        <f>IF(OR(B10="",COUNTIF('Service Log'!$B$2:$B$201,B10)=0),"",MAXIFS('Service Log'!$A$2:$A$201,'Service Log'!$B$2:$B$201,B10))</f>
      </c>
      <c r="L10" s="23">
        <f>IF(OR(B10="",COUNTIF('Service Log'!$B$2:$B$201,B10)=0),"",MAXIFS('Service Log'!$E$2:$E$201,'Service Log'!$B$2:$B$201,B10))</f>
      </c>
      <c r="M10" s="20">
        <f>IF(B10="","",IF(L10="","No schedule",IF(L10&lt;TODAY(),"Overdue",IF(L10&lt;TODAY()+14,"Due soon","Scheduled"))))</f>
      </c>
    </row>
    <row r="11" spans="1:13" x14ac:dyDescent="0.25">
      <c r="A11" s="15" t="s">
        <v>89</v>
      </c>
      <c r="B11" s="15"/>
      <c r="C11" s="15"/>
      <c r="D11" s="15"/>
      <c r="E11" s="14"/>
      <c r="F11" s="14"/>
      <c r="G11" s="15"/>
      <c r="H11" s="24">
        <f>IF(F11="","",IF(F11&lt;TODAY(),"Expired",IF(F11&lt;TODAY()+30,"Expiring","Valid")))</f>
      </c>
      <c r="I11" s="25">
        <f>IF(B11="","",COUNTIF('Service Log'!$B$2:$B$201,B11))</f>
      </c>
      <c r="J11" s="26">
        <f>IF(B11="","",SUMIF('Service Log'!$B$2:$B$201,B11,'Service Log'!$D$2:$D$201))</f>
      </c>
      <c r="K11" s="27">
        <f>IF(OR(B11="",COUNTIF('Service Log'!$B$2:$B$201,B11)=0),"",MAXIFS('Service Log'!$A$2:$A$201,'Service Log'!$B$2:$B$201,B11))</f>
      </c>
      <c r="L11" s="27">
        <f>IF(OR(B11="",COUNTIF('Service Log'!$B$2:$B$201,B11)=0),"",MAXIFS('Service Log'!$E$2:$E$201,'Service Log'!$B$2:$B$201,B11))</f>
      </c>
      <c r="M11" s="24">
        <f>IF(B11="","",IF(L11="","No schedule",IF(L11&lt;TODAY(),"Overdue",IF(L11&lt;TODAY()+14,"Due soon","Scheduled"))))</f>
      </c>
    </row>
    <row r="12" spans="1:13" x14ac:dyDescent="0.25">
      <c r="A12" s="15" t="s">
        <v>90</v>
      </c>
      <c r="B12" s="15"/>
      <c r="C12" s="15"/>
      <c r="D12" s="15"/>
      <c r="E12" s="14"/>
      <c r="F12" s="14"/>
      <c r="G12" s="15"/>
      <c r="H12" s="20">
        <f>IF(F12="","",IF(F12&lt;TODAY(),"Expired",IF(F12&lt;TODAY()+30,"Expiring","Valid")))</f>
      </c>
      <c r="I12" s="21">
        <f>IF(B12="","",COUNTIF('Service Log'!$B$2:$B$201,B12))</f>
      </c>
      <c r="J12" s="22">
        <f>IF(B12="","",SUMIF('Service Log'!$B$2:$B$201,B12,'Service Log'!$D$2:$D$201))</f>
      </c>
      <c r="K12" s="23">
        <f>IF(OR(B12="",COUNTIF('Service Log'!$B$2:$B$201,B12)=0),"",MAXIFS('Service Log'!$A$2:$A$201,'Service Log'!$B$2:$B$201,B12))</f>
      </c>
      <c r="L12" s="23">
        <f>IF(OR(B12="",COUNTIF('Service Log'!$B$2:$B$201,B12)=0),"",MAXIFS('Service Log'!$E$2:$E$201,'Service Log'!$B$2:$B$201,B12))</f>
      </c>
      <c r="M12" s="20">
        <f>IF(B12="","",IF(L12="","No schedule",IF(L12&lt;TODAY(),"Overdue",IF(L12&lt;TODAY()+14,"Due soon","Scheduled"))))</f>
      </c>
    </row>
    <row r="13" spans="1:13" x14ac:dyDescent="0.25">
      <c r="A13" s="15" t="s">
        <v>91</v>
      </c>
      <c r="B13" s="15"/>
      <c r="C13" s="15"/>
      <c r="D13" s="15"/>
      <c r="E13" s="14"/>
      <c r="F13" s="14"/>
      <c r="G13" s="15"/>
      <c r="H13" s="24">
        <f>IF(F13="","",IF(F13&lt;TODAY(),"Expired",IF(F13&lt;TODAY()+30,"Expiring","Valid")))</f>
      </c>
      <c r="I13" s="25">
        <f>IF(B13="","",COUNTIF('Service Log'!$B$2:$B$201,B13))</f>
      </c>
      <c r="J13" s="26">
        <f>IF(B13="","",SUMIF('Service Log'!$B$2:$B$201,B13,'Service Log'!$D$2:$D$201))</f>
      </c>
      <c r="K13" s="27">
        <f>IF(OR(B13="",COUNTIF('Service Log'!$B$2:$B$201,B13)=0),"",MAXIFS('Service Log'!$A$2:$A$201,'Service Log'!$B$2:$B$201,B13))</f>
      </c>
      <c r="L13" s="27">
        <f>IF(OR(B13="",COUNTIF('Service Log'!$B$2:$B$201,B13)=0),"",MAXIFS('Service Log'!$E$2:$E$201,'Service Log'!$B$2:$B$201,B13))</f>
      </c>
      <c r="M13" s="24">
        <f>IF(B13="","",IF(L13="","No schedule",IF(L13&lt;TODAY(),"Overdue",IF(L13&lt;TODAY()+14,"Due soon","Scheduled"))))</f>
      </c>
    </row>
    <row r="14" spans="1:13" x14ac:dyDescent="0.25">
      <c r="A14" s="15" t="s">
        <v>92</v>
      </c>
      <c r="B14" s="15"/>
      <c r="C14" s="15"/>
      <c r="D14" s="15"/>
      <c r="E14" s="14"/>
      <c r="F14" s="14"/>
      <c r="G14" s="15"/>
      <c r="H14" s="20">
        <f>IF(F14="","",IF(F14&lt;TODAY(),"Expired",IF(F14&lt;TODAY()+30,"Expiring","Valid")))</f>
      </c>
      <c r="I14" s="21">
        <f>IF(B14="","",COUNTIF('Service Log'!$B$2:$B$201,B14))</f>
      </c>
      <c r="J14" s="22">
        <f>IF(B14="","",SUMIF('Service Log'!$B$2:$B$201,B14,'Service Log'!$D$2:$D$201))</f>
      </c>
      <c r="K14" s="23">
        <f>IF(OR(B14="",COUNTIF('Service Log'!$B$2:$B$201,B14)=0),"",MAXIFS('Service Log'!$A$2:$A$201,'Service Log'!$B$2:$B$201,B14))</f>
      </c>
      <c r="L14" s="23">
        <f>IF(OR(B14="",COUNTIF('Service Log'!$B$2:$B$201,B14)=0),"",MAXIFS('Service Log'!$E$2:$E$201,'Service Log'!$B$2:$B$201,B14))</f>
      </c>
      <c r="M14" s="20">
        <f>IF(B14="","",IF(L14="","No schedule",IF(L14&lt;TODAY(),"Overdue",IF(L14&lt;TODAY()+14,"Due soon","Scheduled"))))</f>
      </c>
    </row>
    <row r="15" spans="1:13" x14ac:dyDescent="0.25">
      <c r="A15" s="15" t="s">
        <v>93</v>
      </c>
      <c r="B15" s="15"/>
      <c r="C15" s="15"/>
      <c r="D15" s="15"/>
      <c r="E15" s="14"/>
      <c r="F15" s="14"/>
      <c r="G15" s="15"/>
      <c r="H15" s="24">
        <f>IF(F15="","",IF(F15&lt;TODAY(),"Expired",IF(F15&lt;TODAY()+30,"Expiring","Valid")))</f>
      </c>
      <c r="I15" s="25">
        <f>IF(B15="","",COUNTIF('Service Log'!$B$2:$B$201,B15))</f>
      </c>
      <c r="J15" s="26">
        <f>IF(B15="","",SUMIF('Service Log'!$B$2:$B$201,B15,'Service Log'!$D$2:$D$201))</f>
      </c>
      <c r="K15" s="27">
        <f>IF(OR(B15="",COUNTIF('Service Log'!$B$2:$B$201,B15)=0),"",MAXIFS('Service Log'!$A$2:$A$201,'Service Log'!$B$2:$B$201,B15))</f>
      </c>
      <c r="L15" s="27">
        <f>IF(OR(B15="",COUNTIF('Service Log'!$B$2:$B$201,B15)=0),"",MAXIFS('Service Log'!$E$2:$E$201,'Service Log'!$B$2:$B$201,B15))</f>
      </c>
      <c r="M15" s="24">
        <f>IF(B15="","",IF(L15="","No schedule",IF(L15&lt;TODAY(),"Overdue",IF(L15&lt;TODAY()+14,"Due soon","Scheduled"))))</f>
      </c>
    </row>
    <row r="16" spans="1:13" x14ac:dyDescent="0.25">
      <c r="A16" s="15" t="s">
        <v>94</v>
      </c>
      <c r="B16" s="15"/>
      <c r="C16" s="15"/>
      <c r="D16" s="15"/>
      <c r="E16" s="14"/>
      <c r="F16" s="14"/>
      <c r="G16" s="15"/>
      <c r="H16" s="20">
        <f>IF(F16="","",IF(F16&lt;TODAY(),"Expired",IF(F16&lt;TODAY()+30,"Expiring","Valid")))</f>
      </c>
      <c r="I16" s="21">
        <f>IF(B16="","",COUNTIF('Service Log'!$B$2:$B$201,B16))</f>
      </c>
      <c r="J16" s="22">
        <f>IF(B16="","",SUMIF('Service Log'!$B$2:$B$201,B16,'Service Log'!$D$2:$D$201))</f>
      </c>
      <c r="K16" s="23">
        <f>IF(OR(B16="",COUNTIF('Service Log'!$B$2:$B$201,B16)=0),"",MAXIFS('Service Log'!$A$2:$A$201,'Service Log'!$B$2:$B$201,B16))</f>
      </c>
      <c r="L16" s="23">
        <f>IF(OR(B16="",COUNTIF('Service Log'!$B$2:$B$201,B16)=0),"",MAXIFS('Service Log'!$E$2:$E$201,'Service Log'!$B$2:$B$201,B16))</f>
      </c>
      <c r="M16" s="20">
        <f>IF(B16="","",IF(L16="","No schedule",IF(L16&lt;TODAY(),"Overdue",IF(L16&lt;TODAY()+14,"Due soon","Scheduled"))))</f>
      </c>
    </row>
    <row r="17" spans="1:13" x14ac:dyDescent="0.25">
      <c r="A17" s="15" t="s">
        <v>95</v>
      </c>
      <c r="B17" s="15"/>
      <c r="C17" s="15"/>
      <c r="D17" s="15"/>
      <c r="E17" s="14"/>
      <c r="F17" s="14"/>
      <c r="G17" s="15"/>
      <c r="H17" s="24">
        <f>IF(F17="","",IF(F17&lt;TODAY(),"Expired",IF(F17&lt;TODAY()+30,"Expiring","Valid")))</f>
      </c>
      <c r="I17" s="25">
        <f>IF(B17="","",COUNTIF('Service Log'!$B$2:$B$201,B17))</f>
      </c>
      <c r="J17" s="26">
        <f>IF(B17="","",SUMIF('Service Log'!$B$2:$B$201,B17,'Service Log'!$D$2:$D$201))</f>
      </c>
      <c r="K17" s="27">
        <f>IF(OR(B17="",COUNTIF('Service Log'!$B$2:$B$201,B17)=0),"",MAXIFS('Service Log'!$A$2:$A$201,'Service Log'!$B$2:$B$201,B17))</f>
      </c>
      <c r="L17" s="27">
        <f>IF(OR(B17="",COUNTIF('Service Log'!$B$2:$B$201,B17)=0),"",MAXIFS('Service Log'!$E$2:$E$201,'Service Log'!$B$2:$B$201,B17))</f>
      </c>
      <c r="M17" s="24">
        <f>IF(B17="","",IF(L17="","No schedule",IF(L17&lt;TODAY(),"Overdue",IF(L17&lt;TODAY()+14,"Due soon","Scheduled"))))</f>
      </c>
    </row>
    <row r="18" spans="1:13" x14ac:dyDescent="0.25">
      <c r="A18" s="15" t="s">
        <v>96</v>
      </c>
      <c r="B18" s="15"/>
      <c r="C18" s="15"/>
      <c r="D18" s="15"/>
      <c r="E18" s="14"/>
      <c r="F18" s="14"/>
      <c r="G18" s="15"/>
      <c r="H18" s="20">
        <f>IF(F18="","",IF(F18&lt;TODAY(),"Expired",IF(F18&lt;TODAY()+30,"Expiring","Valid")))</f>
      </c>
      <c r="I18" s="21">
        <f>IF(B18="","",COUNTIF('Service Log'!$B$2:$B$201,B18))</f>
      </c>
      <c r="J18" s="22">
        <f>IF(B18="","",SUMIF('Service Log'!$B$2:$B$201,B18,'Service Log'!$D$2:$D$201))</f>
      </c>
      <c r="K18" s="23">
        <f>IF(OR(B18="",COUNTIF('Service Log'!$B$2:$B$201,B18)=0),"",MAXIFS('Service Log'!$A$2:$A$201,'Service Log'!$B$2:$B$201,B18))</f>
      </c>
      <c r="L18" s="23">
        <f>IF(OR(B18="",COUNTIF('Service Log'!$B$2:$B$201,B18)=0),"",MAXIFS('Service Log'!$E$2:$E$201,'Service Log'!$B$2:$B$201,B18))</f>
      </c>
      <c r="M18" s="20">
        <f>IF(B18="","",IF(L18="","No schedule",IF(L18&lt;TODAY(),"Overdue",IF(L18&lt;TODAY()+14,"Due soon","Scheduled"))))</f>
      </c>
    </row>
    <row r="19" spans="1:13" x14ac:dyDescent="0.25">
      <c r="A19" s="15" t="s">
        <v>97</v>
      </c>
      <c r="B19" s="15"/>
      <c r="C19" s="15"/>
      <c r="D19" s="15"/>
      <c r="E19" s="14"/>
      <c r="F19" s="14"/>
      <c r="G19" s="15"/>
      <c r="H19" s="24">
        <f>IF(F19="","",IF(F19&lt;TODAY(),"Expired",IF(F19&lt;TODAY()+30,"Expiring","Valid")))</f>
      </c>
      <c r="I19" s="25">
        <f>IF(B19="","",COUNTIF('Service Log'!$B$2:$B$201,B19))</f>
      </c>
      <c r="J19" s="26">
        <f>IF(B19="","",SUMIF('Service Log'!$B$2:$B$201,B19,'Service Log'!$D$2:$D$201))</f>
      </c>
      <c r="K19" s="27">
        <f>IF(OR(B19="",COUNTIF('Service Log'!$B$2:$B$201,B19)=0),"",MAXIFS('Service Log'!$A$2:$A$201,'Service Log'!$B$2:$B$201,B19))</f>
      </c>
      <c r="L19" s="27">
        <f>IF(OR(B19="",COUNTIF('Service Log'!$B$2:$B$201,B19)=0),"",MAXIFS('Service Log'!$E$2:$E$201,'Service Log'!$B$2:$B$201,B19))</f>
      </c>
      <c r="M19" s="24">
        <f>IF(B19="","",IF(L19="","No schedule",IF(L19&lt;TODAY(),"Overdue",IF(L19&lt;TODAY()+14,"Due soon","Scheduled"))))</f>
      </c>
    </row>
    <row r="20" spans="1:13" x14ac:dyDescent="0.25">
      <c r="A20" s="15" t="s">
        <v>98</v>
      </c>
      <c r="B20" s="15"/>
      <c r="C20" s="15"/>
      <c r="D20" s="15"/>
      <c r="E20" s="14"/>
      <c r="F20" s="14"/>
      <c r="G20" s="15"/>
      <c r="H20" s="20">
        <f>IF(F20="","",IF(F20&lt;TODAY(),"Expired",IF(F20&lt;TODAY()+30,"Expiring","Valid")))</f>
      </c>
      <c r="I20" s="21">
        <f>IF(B20="","",COUNTIF('Service Log'!$B$2:$B$201,B20))</f>
      </c>
      <c r="J20" s="22">
        <f>IF(B20="","",SUMIF('Service Log'!$B$2:$B$201,B20,'Service Log'!$D$2:$D$201))</f>
      </c>
      <c r="K20" s="23">
        <f>IF(OR(B20="",COUNTIF('Service Log'!$B$2:$B$201,B20)=0),"",MAXIFS('Service Log'!$A$2:$A$201,'Service Log'!$B$2:$B$201,B20))</f>
      </c>
      <c r="L20" s="23">
        <f>IF(OR(B20="",COUNTIF('Service Log'!$B$2:$B$201,B20)=0),"",MAXIFS('Service Log'!$E$2:$E$201,'Service Log'!$B$2:$B$201,B20))</f>
      </c>
      <c r="M20" s="20">
        <f>IF(B20="","",IF(L20="","No schedule",IF(L20&lt;TODAY(),"Overdue",IF(L20&lt;TODAY()+14,"Due soon","Scheduled"))))</f>
      </c>
    </row>
    <row r="21" spans="1:13" x14ac:dyDescent="0.25">
      <c r="A21" s="15" t="s">
        <v>99</v>
      </c>
      <c r="B21" s="15"/>
      <c r="C21" s="15"/>
      <c r="D21" s="15"/>
      <c r="E21" s="14"/>
      <c r="F21" s="14"/>
      <c r="G21" s="15"/>
      <c r="H21" s="24">
        <f>IF(F21="","",IF(F21&lt;TODAY(),"Expired",IF(F21&lt;TODAY()+30,"Expiring","Valid")))</f>
      </c>
      <c r="I21" s="25">
        <f>IF(B21="","",COUNTIF('Service Log'!$B$2:$B$201,B21))</f>
      </c>
      <c r="J21" s="26">
        <f>IF(B21="","",SUMIF('Service Log'!$B$2:$B$201,B21,'Service Log'!$D$2:$D$201))</f>
      </c>
      <c r="K21" s="27">
        <f>IF(OR(B21="",COUNTIF('Service Log'!$B$2:$B$201,B21)=0),"",MAXIFS('Service Log'!$A$2:$A$201,'Service Log'!$B$2:$B$201,B21))</f>
      </c>
      <c r="L21" s="27">
        <f>IF(OR(B21="",COUNTIF('Service Log'!$B$2:$B$201,B21)=0),"",MAXIFS('Service Log'!$E$2:$E$201,'Service Log'!$B$2:$B$201,B21))</f>
      </c>
      <c r="M21" s="24">
        <f>IF(B21="","",IF(L21="","No schedule",IF(L21&lt;TODAY(),"Overdue",IF(L21&lt;TODAY()+14,"Due soon","Scheduled"))))</f>
      </c>
    </row>
    <row r="22" spans="1:13" x14ac:dyDescent="0.25">
      <c r="A22" s="15" t="s">
        <v>100</v>
      </c>
      <c r="B22" s="15"/>
      <c r="C22" s="15"/>
      <c r="D22" s="15"/>
      <c r="E22" s="14"/>
      <c r="F22" s="14"/>
      <c r="G22" s="15"/>
      <c r="H22" s="20">
        <f>IF(F22="","",IF(F22&lt;TODAY(),"Expired",IF(F22&lt;TODAY()+30,"Expiring","Valid")))</f>
      </c>
      <c r="I22" s="21">
        <f>IF(B22="","",COUNTIF('Service Log'!$B$2:$B$201,B22))</f>
      </c>
      <c r="J22" s="22">
        <f>IF(B22="","",SUMIF('Service Log'!$B$2:$B$201,B22,'Service Log'!$D$2:$D$201))</f>
      </c>
      <c r="K22" s="23">
        <f>IF(OR(B22="",COUNTIF('Service Log'!$B$2:$B$201,B22)=0),"",MAXIFS('Service Log'!$A$2:$A$201,'Service Log'!$B$2:$B$201,B22))</f>
      </c>
      <c r="L22" s="23">
        <f>IF(OR(B22="",COUNTIF('Service Log'!$B$2:$B$201,B22)=0),"",MAXIFS('Service Log'!$E$2:$E$201,'Service Log'!$B$2:$B$201,B22))</f>
      </c>
      <c r="M22" s="20">
        <f>IF(B22="","",IF(L22="","No schedule",IF(L22&lt;TODAY(),"Overdue",IF(L22&lt;TODAY()+14,"Due soon","Scheduled"))))</f>
      </c>
    </row>
    <row r="23" spans="1:13" x14ac:dyDescent="0.25">
      <c r="A23" s="15" t="s">
        <v>101</v>
      </c>
      <c r="B23" s="15"/>
      <c r="C23" s="15"/>
      <c r="D23" s="15"/>
      <c r="E23" s="14"/>
      <c r="F23" s="14"/>
      <c r="G23" s="15"/>
      <c r="H23" s="24">
        <f>IF(F23="","",IF(F23&lt;TODAY(),"Expired",IF(F23&lt;TODAY()+30,"Expiring","Valid")))</f>
      </c>
      <c r="I23" s="25">
        <f>IF(B23="","",COUNTIF('Service Log'!$B$2:$B$201,B23))</f>
      </c>
      <c r="J23" s="26">
        <f>IF(B23="","",SUMIF('Service Log'!$B$2:$B$201,B23,'Service Log'!$D$2:$D$201))</f>
      </c>
      <c r="K23" s="27">
        <f>IF(OR(B23="",COUNTIF('Service Log'!$B$2:$B$201,B23)=0),"",MAXIFS('Service Log'!$A$2:$A$201,'Service Log'!$B$2:$B$201,B23))</f>
      </c>
      <c r="L23" s="27">
        <f>IF(OR(B23="",COUNTIF('Service Log'!$B$2:$B$201,B23)=0),"",MAXIFS('Service Log'!$E$2:$E$201,'Service Log'!$B$2:$B$201,B23))</f>
      </c>
      <c r="M23" s="24">
        <f>IF(B23="","",IF(L23="","No schedule",IF(L23&lt;TODAY(),"Overdue",IF(L23&lt;TODAY()+14,"Due soon","Scheduled"))))</f>
      </c>
    </row>
    <row r="24" spans="1:13" x14ac:dyDescent="0.25">
      <c r="A24" s="15" t="s">
        <v>102</v>
      </c>
      <c r="B24" s="15"/>
      <c r="C24" s="15"/>
      <c r="D24" s="15"/>
      <c r="E24" s="14"/>
      <c r="F24" s="14"/>
      <c r="G24" s="15"/>
      <c r="H24" s="20">
        <f>IF(F24="","",IF(F24&lt;TODAY(),"Expired",IF(F24&lt;TODAY()+30,"Expiring","Valid")))</f>
      </c>
      <c r="I24" s="21">
        <f>IF(B24="","",COUNTIF('Service Log'!$B$2:$B$201,B24))</f>
      </c>
      <c r="J24" s="22">
        <f>IF(B24="","",SUMIF('Service Log'!$B$2:$B$201,B24,'Service Log'!$D$2:$D$201))</f>
      </c>
      <c r="K24" s="23">
        <f>IF(OR(B24="",COUNTIF('Service Log'!$B$2:$B$201,B24)=0),"",MAXIFS('Service Log'!$A$2:$A$201,'Service Log'!$B$2:$B$201,B24))</f>
      </c>
      <c r="L24" s="23">
        <f>IF(OR(B24="",COUNTIF('Service Log'!$B$2:$B$201,B24)=0),"",MAXIFS('Service Log'!$E$2:$E$201,'Service Log'!$B$2:$B$201,B24))</f>
      </c>
      <c r="M24" s="20">
        <f>IF(B24="","",IF(L24="","No schedule",IF(L24&lt;TODAY(),"Overdue",IF(L24&lt;TODAY()+14,"Due soon","Scheduled"))))</f>
      </c>
    </row>
    <row r="25" spans="1:13" x14ac:dyDescent="0.25">
      <c r="A25" s="15" t="s">
        <v>103</v>
      </c>
      <c r="B25" s="15"/>
      <c r="C25" s="15"/>
      <c r="D25" s="15"/>
      <c r="E25" s="14"/>
      <c r="F25" s="14"/>
      <c r="G25" s="15"/>
      <c r="H25" s="24">
        <f>IF(F25="","",IF(F25&lt;TODAY(),"Expired",IF(F25&lt;TODAY()+30,"Expiring","Valid")))</f>
      </c>
      <c r="I25" s="25">
        <f>IF(B25="","",COUNTIF('Service Log'!$B$2:$B$201,B25))</f>
      </c>
      <c r="J25" s="26">
        <f>IF(B25="","",SUMIF('Service Log'!$B$2:$B$201,B25,'Service Log'!$D$2:$D$201))</f>
      </c>
      <c r="K25" s="27">
        <f>IF(OR(B25="",COUNTIF('Service Log'!$B$2:$B$201,B25)=0),"",MAXIFS('Service Log'!$A$2:$A$201,'Service Log'!$B$2:$B$201,B25))</f>
      </c>
      <c r="L25" s="27">
        <f>IF(OR(B25="",COUNTIF('Service Log'!$B$2:$B$201,B25)=0),"",MAXIFS('Service Log'!$E$2:$E$201,'Service Log'!$B$2:$B$201,B25))</f>
      </c>
      <c r="M25" s="24">
        <f>IF(B25="","",IF(L25="","No schedule",IF(L25&lt;TODAY(),"Overdue",IF(L25&lt;TODAY()+14,"Due soon","Scheduled"))))</f>
      </c>
    </row>
    <row r="26" spans="1:13" x14ac:dyDescent="0.25">
      <c r="A26" s="15" t="s">
        <v>104</v>
      </c>
      <c r="B26" s="15"/>
      <c r="C26" s="15"/>
      <c r="D26" s="15"/>
      <c r="E26" s="14"/>
      <c r="F26" s="14"/>
      <c r="G26" s="15"/>
      <c r="H26" s="20">
        <f>IF(F26="","",IF(F26&lt;TODAY(),"Expired",IF(F26&lt;TODAY()+30,"Expiring","Valid")))</f>
      </c>
      <c r="I26" s="21">
        <f>IF(B26="","",COUNTIF('Service Log'!$B$2:$B$201,B26))</f>
      </c>
      <c r="J26" s="22">
        <f>IF(B26="","",SUMIF('Service Log'!$B$2:$B$201,B26,'Service Log'!$D$2:$D$201))</f>
      </c>
      <c r="K26" s="23">
        <f>IF(OR(B26="",COUNTIF('Service Log'!$B$2:$B$201,B26)=0),"",MAXIFS('Service Log'!$A$2:$A$201,'Service Log'!$B$2:$B$201,B26))</f>
      </c>
      <c r="L26" s="23">
        <f>IF(OR(B26="",COUNTIF('Service Log'!$B$2:$B$201,B26)=0),"",MAXIFS('Service Log'!$E$2:$E$201,'Service Log'!$B$2:$B$201,B26))</f>
      </c>
      <c r="M26" s="20">
        <f>IF(B26="","",IF(L26="","No schedule",IF(L26&lt;TODAY(),"Overdue",IF(L26&lt;TODAY()+14,"Due soon","Scheduled"))))</f>
      </c>
    </row>
  </sheetData>
  <sheetProtection sheet="1" formatColumns="0" formatRows="0" sort="0" autoFilter="0"/>
  <conditionalFormatting sqref="H2:H26">
    <cfRule type="containsText" dxfId="0" priority="1">
      <formula>NOT(ISERROR(SEARCH("Expired",H2)))</formula>
    </cfRule>
    <cfRule type="containsText" dxfId="1" priority="2">
      <formula>NOT(ISERROR(SEARCH("Expiring",H2)))</formula>
    </cfRule>
    <cfRule type="containsText" dxfId="2" priority="3">
      <formula>NOT(ISERROR(SEARCH("Valid",H2)))</formula>
    </cfRule>
  </conditionalFormatting>
  <conditionalFormatting sqref="M2:M26">
    <cfRule type="containsText" dxfId="3" priority="1">
      <formula>NOT(ISERROR(SEARCH("Overdue",M2)))</formula>
    </cfRule>
    <cfRule type="containsText" dxfId="4" priority="2">
      <formula>NOT(ISERROR(SEARCH("Due soon",M2)))</formula>
    </cfRule>
    <cfRule type="containsText" dxfId="5" priority="3">
      <formula>NOT(ISERROR(SEARCH("Scheduled",M2)))</formula>
    </cfRule>
  </conditionalFormatting>
  <dataValidations count="2">
    <dataValidation type="list" allowBlank="1" sqref="C10:C26">
      <formula1>"Diagnostic,Laboratory,Theatre/Surgical,Sterilisation,Cold chain,Ward,IT/Office,Other"</formula1>
    </dataValidation>
    <dataValidation type="list" allowBlank="1" sqref="C2:C26">
      <formula1>"Diagnostic,Laboratory,Theatre/Surgical,Sterilisation,Cold chain,Ward,IT/Office,Other"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1:C8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4" customWidth="1"/>
    <col min="3" max="3" width="16" customWidth="1"/>
    <col min="4" max="4" width="26" customWidth="1"/>
  </cols>
  <sheetData>
    <row r="1" spans="2:2" x14ac:dyDescent="0.25">
      <c r="B1" s="28" t="s">
        <v>105</v>
      </c>
    </row>
    <row r="2" spans="2:2" x14ac:dyDescent="0.25">
      <c r="B2" s="29" t="s">
        <v>106</v>
      </c>
    </row>
    <row r="4" spans="2:3" x14ac:dyDescent="0.25">
      <c r="B4" s="30" t="s">
        <v>107</v>
      </c>
      <c r="C4" s="31">
        <f>COUNTA('Equipment'!$B$2:$B$26)</f>
      </c>
    </row>
    <row r="5" spans="2:3" x14ac:dyDescent="0.25">
      <c r="B5" s="30" t="s">
        <v>108</v>
      </c>
      <c r="C5" s="32">
        <f>SUM('Equipment'!$J$2:$J$26)</f>
      </c>
    </row>
    <row r="6" spans="2:3" x14ac:dyDescent="0.25">
      <c r="B6" s="30" t="s">
        <v>109</v>
      </c>
      <c r="C6" s="33">
        <f>COUNTIF('Equipment'!$H$2:$H$26,"Expired")</f>
      </c>
    </row>
    <row r="7" spans="2:3" x14ac:dyDescent="0.25">
      <c r="B7" s="30" t="s">
        <v>110</v>
      </c>
      <c r="C7" s="33">
        <f>COUNTIF('Equipment'!$M$2:$M$26,"Overdue")</f>
      </c>
    </row>
    <row r="8" spans="2:3" x14ac:dyDescent="0.25">
      <c r="B8" s="30" t="s">
        <v>111</v>
      </c>
      <c r="C8" s="34">
        <f>COUNTIF('Equipment'!$M$2:$M$26,"Due soon")</f>
      </c>
    </row>
  </sheetData>
  <sheetProtection sheet="1" formatColumns="0" formatRows="0" sort="0" autoFilter="0"/>
  <conditionalFormatting sqref="C6:C7">
    <cfRule type="cellIs" dxfId="6" priority="1" operator="greater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Service Log</vt:lpstr>
      <vt:lpstr>Equipment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2026-07-30T11:12:32Z</dcterms:modified>
</cp:coreProperties>
</file>