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Applications" state="visible" r:id="rId5"/>
    <sheet sheetId="3" name="Dashboard" state="visible" r:id="rId6"/>
  </sheets>
  <calcPr calcId="171027"/>
</workbook>
</file>

<file path=xl/sharedStrings.xml><?xml version="1.0" encoding="utf-8"?>
<sst xmlns="http://schemas.openxmlformats.org/spreadsheetml/2006/main" count="51" uniqueCount="47">
  <si>
    <t>LeadAfrik · Job Application Tracker</t>
  </si>
  <si>
    <t>Track every job you apply for, never miss a follow-up, and see your funnel at a glance.</t>
  </si>
  <si>
    <t/>
  </si>
  <si>
    <t>HOW TO USE</t>
  </si>
  <si>
    <t>1.  Go to the Applications tab. Each row is one job you are chasing.</t>
  </si>
  <si>
    <t>2.  Fill the yellow cells: company, role, where you saw it, the date you applied, and a status.</t>
  </si>
  <si>
    <t>3.  Pick the Status from the dropdown (Wishlist → Applied → Interview → Offer → Accepted, or Rejected / Ghosted).</t>
  </si>
  <si>
    <t>4.  Set a Follow-up date. The FOLLOW-UP column shows ● DUE when that date has arrived and you have not marked it done.</t>
  </si>
  <si>
    <t>5.  The Dashboard tab counts everything for you: how many applied, interviews, offers, and your response rate.</t>
  </si>
  <si>
    <t>TIPS</t>
  </si>
  <si>
    <t>•  Yellow cells are the only ones you type in. Everything else is a locked formula, so you cannot break it.</t>
  </si>
  <si>
    <t>•  DAYS SINCE tells you how long a application has been silent. Chase anything past 7 days.</t>
  </si>
  <si>
    <t>•  Keep the Link column so the job post is one click away when they finally call.</t>
  </si>
  <si>
    <t>Free from LeadAfrik. Build your CV, cover letter and interview prep at leadafrik.com.</t>
  </si>
  <si>
    <t>Applications</t>
  </si>
  <si>
    <t>Fill the yellow cells. Pick a status from the dropdown. The last three columns are automatic.</t>
  </si>
  <si>
    <t>Company</t>
  </si>
  <si>
    <t>Role / Position</t>
  </si>
  <si>
    <t>Location</t>
  </si>
  <si>
    <t>Source (LinkedIn, BrighterMonday, referral…)</t>
  </si>
  <si>
    <t>Date applied</t>
  </si>
  <si>
    <t>Status</t>
  </si>
  <si>
    <t>Next step</t>
  </si>
  <si>
    <t>Follow-up date</t>
  </si>
  <si>
    <t>Contact person</t>
  </si>
  <si>
    <t>Contact (email / phone)</t>
  </si>
  <si>
    <t>Salary (KES)</t>
  </si>
  <si>
    <t>Job link</t>
  </si>
  <si>
    <t>Notes</t>
  </si>
  <si>
    <t>Days since</t>
  </si>
  <si>
    <t>Follow-up</t>
  </si>
  <si>
    <t>Your job search at a glance</t>
  </si>
  <si>
    <t>Updates automatically as you fill the Applications tab.</t>
  </si>
  <si>
    <t>Total tracked</t>
  </si>
  <si>
    <t>By status</t>
  </si>
  <si>
    <t>Applied</t>
  </si>
  <si>
    <t>Wishlist</t>
  </si>
  <si>
    <t>Interviews</t>
  </si>
  <si>
    <t>Offers</t>
  </si>
  <si>
    <t>Interview</t>
  </si>
  <si>
    <t>Accepted</t>
  </si>
  <si>
    <t>Offer</t>
  </si>
  <si>
    <t>Response rate</t>
  </si>
  <si>
    <t>Rejected</t>
  </si>
  <si>
    <t>(interviews ÷ applications sent)</t>
  </si>
  <si>
    <t>Ghosted</t>
  </si>
  <si>
    <t>Free from LeadAfrik · leadafrik.com — CV maker, cover letters, interview prep.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</si>
</sst>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15" x14ac:knownFonts="1">
    <font>
      <color theme="1"/>
      <family val="2"/>
      <scheme val="minor"/>
      <sz val="11"/>
      <name val="Calibri"/>
    </font>
    <font>
      <b/>
      <color rgb="FF1A2847"/>
      <sz val="18"/>
      <name val="Calibri"/>
    </font>
    <font>
      <color rgb="FF7A8794"/>
      <sz val="12"/>
      <name val="Calibri"/>
    </font>
    <font>
      <color rgb="FF33405A"/>
      <sz val="11"/>
      <name val="Calibri"/>
    </font>
    <font>
      <b/>
      <color rgb="FFB87A38"/>
      <sz val="12"/>
      <name val="Calibri"/>
    </font>
    <font>
      <i/>
      <color rgb="FF7A8794"/>
      <sz val="11"/>
      <name val="Calibri"/>
    </font>
    <font>
      <b/>
      <color rgb="FF1A2847"/>
      <sz val="15"/>
      <name val="Calibri"/>
    </font>
    <font>
      <b/>
      <color rgb="FFFFFFFF"/>
      <sz val="11"/>
      <name val="Calibri"/>
    </font>
    <font>
      <sz val="11"/>
      <name val="Calibri"/>
    </font>
    <font>
      <b/>
      <color rgb="FFB87A38"/>
      <sz val="11"/>
      <name val="Calibri"/>
    </font>
    <font>
      <b/>
      <color rgb="FF1A2847"/>
      <sz val="16"/>
      <name val="Calibri"/>
    </font>
    <font>
      <b/>
      <color rgb="FF1A2847"/>
      <sz val="11"/>
      <name val="Calibri"/>
    </font>
    <font>
      <b/>
      <sz val="11"/>
      <name val="Calibri"/>
    </font>
    <font>
      <color rgb="FF1A2847"/>
      <sz val="11"/>
      <name val="Calibri"/>
    </font>
    <font>
      <i/>
      <color rgb="FF7A8794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A2847"/>
      </patternFill>
    </fill>
    <fill>
      <patternFill patternType="solid">
        <fgColor rgb="FFFFF3D0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16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9" fontId="12" fillId="4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 showGridLines="0"/>
  </sheetViews>
  <sheetFormatPr defaultRowHeight="18" outlineLevelRow="0" outlineLevelCol="0" x14ac:dyDescent="55" customHeight="1"/>
  <cols>
    <col min="1" max="1" width="3" customWidth="1"/>
    <col min="2" max="2" width="92" customWidth="1"/>
  </cols>
  <sheetData>
    <row r="2" ht="24" customHeight="1" spans="2:2" x14ac:dyDescent="0.25">
      <c r="B2" s="1" t="s">
        <v>0</v>
      </c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3" t="s">
        <v>4</v>
      </c>
    </row>
    <row r="8" spans="2:2" x14ac:dyDescent="0.25">
      <c r="B8" s="3" t="s">
        <v>5</v>
      </c>
    </row>
    <row r="9" spans="2:2" x14ac:dyDescent="0.25">
      <c r="B9" s="3" t="s">
        <v>6</v>
      </c>
    </row>
    <row r="10" spans="2:2" x14ac:dyDescent="0.25">
      <c r="B10" s="3" t="s">
        <v>7</v>
      </c>
    </row>
    <row r="11" spans="2:2" x14ac:dyDescent="0.25">
      <c r="B11" s="3" t="s">
        <v>8</v>
      </c>
    </row>
    <row r="12" spans="2:2" x14ac:dyDescent="0.25">
      <c r="B12" s="3" t="s">
        <v>2</v>
      </c>
    </row>
    <row r="13" spans="2:2" x14ac:dyDescent="0.25">
      <c r="B13" s="4" t="s">
        <v>9</v>
      </c>
    </row>
    <row r="14" spans="2:2" x14ac:dyDescent="0.25">
      <c r="B14" s="3" t="s">
        <v>10</v>
      </c>
    </row>
    <row r="15" spans="2:2" x14ac:dyDescent="0.25">
      <c r="B15" s="3" t="s">
        <v>11</v>
      </c>
    </row>
    <row r="16" spans="2:2" x14ac:dyDescent="0.25">
      <c r="B16" s="3" t="s">
        <v>12</v>
      </c>
    </row>
    <row r="17" spans="2:2" x14ac:dyDescent="0.25">
      <c r="B17" s="3" t="s">
        <v>2</v>
      </c>
    </row>
    <row r="18" spans="2:2" x14ac:dyDescent="0.25">
      <c r="B18" s="5" t="s">
        <v>13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4" customWidth="1"/>
    <col min="3" max="3" width="16" customWidth="1"/>
    <col min="4" max="4" width="24" customWidth="1"/>
    <col min="5" max="6" width="14" customWidth="1"/>
    <col min="7" max="7" width="22" customWidth="1"/>
    <col min="8" max="8" width="14" customWidth="1"/>
    <col min="9" max="9" width="18" customWidth="1"/>
    <col min="10" max="10" width="22" customWidth="1"/>
    <col min="11" max="11" width="14" customWidth="1"/>
    <col min="12" max="12" width="26" customWidth="1"/>
    <col min="13" max="13" width="30" customWidth="1"/>
    <col min="14" max="15" width="12" customWidth="1"/>
  </cols>
  <sheetData>
    <row r="1" spans="1:1" x14ac:dyDescent="0.25">
      <c r="A1" s="6" t="s">
        <v>14</v>
      </c>
    </row>
    <row r="2" spans="1:1" x14ac:dyDescent="0.25">
      <c r="A2" s="5" t="s">
        <v>15</v>
      </c>
    </row>
    <row r="3" ht="30" customHeight="1" spans="1:15" x14ac:dyDescent="0.25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</row>
    <row r="4" spans="1:15" x14ac:dyDescent="0.25">
      <c r="A4" s="8"/>
      <c r="B4" s="8"/>
      <c r="C4" s="8"/>
      <c r="D4" s="8"/>
      <c r="E4" s="9"/>
      <c r="F4" s="8"/>
      <c r="G4" s="8"/>
      <c r="H4" s="9"/>
      <c r="I4" s="8"/>
      <c r="J4" s="8"/>
      <c r="K4" s="10"/>
      <c r="L4" s="8"/>
      <c r="M4" s="8"/>
      <c r="N4" s="11">
        <f>IF($E4="","",TODAY()-$E4)</f>
      </c>
      <c r="O4" s="12">
        <f>IF($H4="","",IF(AND($H4&lt;=TODAY(),OR($F4="",$F4="Wishlist",$F4="Applied",$F4="Interview",$F4="Offer")),"● DUE",""))</f>
      </c>
    </row>
    <row r="5" spans="1:15" x14ac:dyDescent="0.25">
      <c r="A5" s="8"/>
      <c r="B5" s="8"/>
      <c r="C5" s="8"/>
      <c r="D5" s="8"/>
      <c r="E5" s="9"/>
      <c r="F5" s="8"/>
      <c r="G5" s="8"/>
      <c r="H5" s="9"/>
      <c r="I5" s="8"/>
      <c r="J5" s="8"/>
      <c r="K5" s="10"/>
      <c r="L5" s="8"/>
      <c r="M5" s="8"/>
      <c r="N5" s="11">
        <f>IF($E5="","",TODAY()-$E5)</f>
      </c>
      <c r="O5" s="12">
        <f>IF($H5="","",IF(AND($H5&lt;=TODAY(),OR($F5="",$F5="Wishlist",$F5="Applied",$F5="Interview",$F5="Offer")),"● DUE",""))</f>
      </c>
    </row>
    <row r="6" spans="1:15" x14ac:dyDescent="0.25">
      <c r="A6" s="8"/>
      <c r="B6" s="8"/>
      <c r="C6" s="8"/>
      <c r="D6" s="8"/>
      <c r="E6" s="9"/>
      <c r="F6" s="8"/>
      <c r="G6" s="8"/>
      <c r="H6" s="9"/>
      <c r="I6" s="8"/>
      <c r="J6" s="8"/>
      <c r="K6" s="10"/>
      <c r="L6" s="8"/>
      <c r="M6" s="8"/>
      <c r="N6" s="11">
        <f>IF($E6="","",TODAY()-$E6)</f>
      </c>
      <c r="O6" s="12">
        <f>IF($H6="","",IF(AND($H6&lt;=TODAY(),OR($F6="",$F6="Wishlist",$F6="Applied",$F6="Interview",$F6="Offer")),"● DUE",""))</f>
      </c>
    </row>
    <row r="7" spans="1:15" x14ac:dyDescent="0.25">
      <c r="A7" s="8"/>
      <c r="B7" s="8"/>
      <c r="C7" s="8"/>
      <c r="D7" s="8"/>
      <c r="E7" s="9"/>
      <c r="F7" s="8"/>
      <c r="G7" s="8"/>
      <c r="H7" s="9"/>
      <c r="I7" s="8"/>
      <c r="J7" s="8"/>
      <c r="K7" s="10"/>
      <c r="L7" s="8"/>
      <c r="M7" s="8"/>
      <c r="N7" s="11">
        <f>IF($E7="","",TODAY()-$E7)</f>
      </c>
      <c r="O7" s="12">
        <f>IF($H7="","",IF(AND($H7&lt;=TODAY(),OR($F7="",$F7="Wishlist",$F7="Applied",$F7="Interview",$F7="Offer")),"● DUE",""))</f>
      </c>
    </row>
    <row r="8" spans="1:15" x14ac:dyDescent="0.25">
      <c r="A8" s="8"/>
      <c r="B8" s="8"/>
      <c r="C8" s="8"/>
      <c r="D8" s="8"/>
      <c r="E8" s="9"/>
      <c r="F8" s="8"/>
      <c r="G8" s="8"/>
      <c r="H8" s="9"/>
      <c r="I8" s="8"/>
      <c r="J8" s="8"/>
      <c r="K8" s="10"/>
      <c r="L8" s="8"/>
      <c r="M8" s="8"/>
      <c r="N8" s="11">
        <f>IF($E8="","",TODAY()-$E8)</f>
      </c>
      <c r="O8" s="12">
        <f>IF($H8="","",IF(AND($H8&lt;=TODAY(),OR($F8="",$F8="Wishlist",$F8="Applied",$F8="Interview",$F8="Offer")),"● DUE",""))</f>
      </c>
    </row>
    <row r="9" spans="1:15" x14ac:dyDescent="0.25">
      <c r="A9" s="8"/>
      <c r="B9" s="8"/>
      <c r="C9" s="8"/>
      <c r="D9" s="8"/>
      <c r="E9" s="9"/>
      <c r="F9" s="8"/>
      <c r="G9" s="8"/>
      <c r="H9" s="9"/>
      <c r="I9" s="8"/>
      <c r="J9" s="8"/>
      <c r="K9" s="10"/>
      <c r="L9" s="8"/>
      <c r="M9" s="8"/>
      <c r="N9" s="11">
        <f>IF($E9="","",TODAY()-$E9)</f>
      </c>
      <c r="O9" s="12">
        <f>IF($H9="","",IF(AND($H9&lt;=TODAY(),OR($F9="",$F9="Wishlist",$F9="Applied",$F9="Interview",$F9="Offer")),"● DUE",""))</f>
      </c>
    </row>
    <row r="10" spans="1:15" x14ac:dyDescent="0.25">
      <c r="A10" s="8"/>
      <c r="B10" s="8"/>
      <c r="C10" s="8"/>
      <c r="D10" s="8"/>
      <c r="E10" s="9"/>
      <c r="F10" s="8"/>
      <c r="G10" s="8"/>
      <c r="H10" s="9"/>
      <c r="I10" s="8"/>
      <c r="J10" s="8"/>
      <c r="K10" s="10"/>
      <c r="L10" s="8"/>
      <c r="M10" s="8"/>
      <c r="N10" s="11">
        <f>IF($E10="","",TODAY()-$E10)</f>
      </c>
      <c r="O10" s="12">
        <f>IF($H10="","",IF(AND($H10&lt;=TODAY(),OR($F10="",$F10="Wishlist",$F10="Applied",$F10="Interview",$F10="Offer")),"● DUE",""))</f>
      </c>
    </row>
    <row r="11" spans="1:15" x14ac:dyDescent="0.25">
      <c r="A11" s="8"/>
      <c r="B11" s="8"/>
      <c r="C11" s="8"/>
      <c r="D11" s="8"/>
      <c r="E11" s="9"/>
      <c r="F11" s="8"/>
      <c r="G11" s="8"/>
      <c r="H11" s="9"/>
      <c r="I11" s="8"/>
      <c r="J11" s="8"/>
      <c r="K11" s="10"/>
      <c r="L11" s="8"/>
      <c r="M11" s="8"/>
      <c r="N11" s="11">
        <f>IF($E11="","",TODAY()-$E11)</f>
      </c>
      <c r="O11" s="12">
        <f>IF($H11="","",IF(AND($H11&lt;=TODAY(),OR($F11="",$F11="Wishlist",$F11="Applied",$F11="Interview",$F11="Offer")),"● DUE",""))</f>
      </c>
    </row>
    <row r="12" spans="1:15" x14ac:dyDescent="0.25">
      <c r="A12" s="8"/>
      <c r="B12" s="8"/>
      <c r="C12" s="8"/>
      <c r="D12" s="8"/>
      <c r="E12" s="9"/>
      <c r="F12" s="8"/>
      <c r="G12" s="8"/>
      <c r="H12" s="9"/>
      <c r="I12" s="8"/>
      <c r="J12" s="8"/>
      <c r="K12" s="10"/>
      <c r="L12" s="8"/>
      <c r="M12" s="8"/>
      <c r="N12" s="11">
        <f>IF($E12="","",TODAY()-$E12)</f>
      </c>
      <c r="O12" s="12">
        <f>IF($H12="","",IF(AND($H12&lt;=TODAY(),OR($F12="",$F12="Wishlist",$F12="Applied",$F12="Interview",$F12="Offer")),"● DUE",""))</f>
      </c>
    </row>
    <row r="13" spans="1:15" x14ac:dyDescent="0.25">
      <c r="A13" s="8"/>
      <c r="B13" s="8"/>
      <c r="C13" s="8"/>
      <c r="D13" s="8"/>
      <c r="E13" s="9"/>
      <c r="F13" s="8"/>
      <c r="G13" s="8"/>
      <c r="H13" s="9"/>
      <c r="I13" s="8"/>
      <c r="J13" s="8"/>
      <c r="K13" s="10"/>
      <c r="L13" s="8"/>
      <c r="M13" s="8"/>
      <c r="N13" s="11">
        <f>IF($E13="","",TODAY()-$E13)</f>
      </c>
      <c r="O13" s="12">
        <f>IF($H13="","",IF(AND($H13&lt;=TODAY(),OR($F13="",$F13="Wishlist",$F13="Applied",$F13="Interview",$F13="Offer")),"● DUE",""))</f>
      </c>
    </row>
    <row r="14" spans="1:15" x14ac:dyDescent="0.25">
      <c r="A14" s="8"/>
      <c r="B14" s="8"/>
      <c r="C14" s="8"/>
      <c r="D14" s="8"/>
      <c r="E14" s="9"/>
      <c r="F14" s="8"/>
      <c r="G14" s="8"/>
      <c r="H14" s="9"/>
      <c r="I14" s="8"/>
      <c r="J14" s="8"/>
      <c r="K14" s="10"/>
      <c r="L14" s="8"/>
      <c r="M14" s="8"/>
      <c r="N14" s="11">
        <f>IF($E14="","",TODAY()-$E14)</f>
      </c>
      <c r="O14" s="12">
        <f>IF($H14="","",IF(AND($H14&lt;=TODAY(),OR($F14="",$F14="Wishlist",$F14="Applied",$F14="Interview",$F14="Offer")),"● DUE",""))</f>
      </c>
    </row>
    <row r="15" spans="1:15" x14ac:dyDescent="0.25">
      <c r="A15" s="8"/>
      <c r="B15" s="8"/>
      <c r="C15" s="8"/>
      <c r="D15" s="8"/>
      <c r="E15" s="9"/>
      <c r="F15" s="8"/>
      <c r="G15" s="8"/>
      <c r="H15" s="9"/>
      <c r="I15" s="8"/>
      <c r="J15" s="8"/>
      <c r="K15" s="10"/>
      <c r="L15" s="8"/>
      <c r="M15" s="8"/>
      <c r="N15" s="11">
        <f>IF($E15="","",TODAY()-$E15)</f>
      </c>
      <c r="O15" s="12">
        <f>IF($H15="","",IF(AND($H15&lt;=TODAY(),OR($F15="",$F15="Wishlist",$F15="Applied",$F15="Interview",$F15="Offer")),"● DUE",""))</f>
      </c>
    </row>
    <row r="16" spans="1:15" x14ac:dyDescent="0.25">
      <c r="A16" s="8"/>
      <c r="B16" s="8"/>
      <c r="C16" s="8"/>
      <c r="D16" s="8"/>
      <c r="E16" s="9"/>
      <c r="F16" s="8"/>
      <c r="G16" s="8"/>
      <c r="H16" s="9"/>
      <c r="I16" s="8"/>
      <c r="J16" s="8"/>
      <c r="K16" s="10"/>
      <c r="L16" s="8"/>
      <c r="M16" s="8"/>
      <c r="N16" s="11">
        <f>IF($E16="","",TODAY()-$E16)</f>
      </c>
      <c r="O16" s="12">
        <f>IF($H16="","",IF(AND($H16&lt;=TODAY(),OR($F16="",$F16="Wishlist",$F16="Applied",$F16="Interview",$F16="Offer")),"● DUE",""))</f>
      </c>
    </row>
    <row r="17" spans="1:15" x14ac:dyDescent="0.25">
      <c r="A17" s="8"/>
      <c r="B17" s="8"/>
      <c r="C17" s="8"/>
      <c r="D17" s="8"/>
      <c r="E17" s="9"/>
      <c r="F17" s="8"/>
      <c r="G17" s="8"/>
      <c r="H17" s="9"/>
      <c r="I17" s="8"/>
      <c r="J17" s="8"/>
      <c r="K17" s="10"/>
      <c r="L17" s="8"/>
      <c r="M17" s="8"/>
      <c r="N17" s="11">
        <f>IF($E17="","",TODAY()-$E17)</f>
      </c>
      <c r="O17" s="12">
        <f>IF($H17="","",IF(AND($H17&lt;=TODAY(),OR($F17="",$F17="Wishlist",$F17="Applied",$F17="Interview",$F17="Offer")),"● DUE",""))</f>
      </c>
    </row>
    <row r="18" spans="1:15" x14ac:dyDescent="0.25">
      <c r="A18" s="8"/>
      <c r="B18" s="8"/>
      <c r="C18" s="8"/>
      <c r="D18" s="8"/>
      <c r="E18" s="9"/>
      <c r="F18" s="8"/>
      <c r="G18" s="8"/>
      <c r="H18" s="9"/>
      <c r="I18" s="8"/>
      <c r="J18" s="8"/>
      <c r="K18" s="10"/>
      <c r="L18" s="8"/>
      <c r="M18" s="8"/>
      <c r="N18" s="11">
        <f>IF($E18="","",TODAY()-$E18)</f>
      </c>
      <c r="O18" s="12">
        <f>IF($H18="","",IF(AND($H18&lt;=TODAY(),OR($F18="",$F18="Wishlist",$F18="Applied",$F18="Interview",$F18="Offer")),"● DUE",""))</f>
      </c>
    </row>
    <row r="19" spans="1:15" x14ac:dyDescent="0.25">
      <c r="A19" s="8"/>
      <c r="B19" s="8"/>
      <c r="C19" s="8"/>
      <c r="D19" s="8"/>
      <c r="E19" s="9"/>
      <c r="F19" s="8"/>
      <c r="G19" s="8"/>
      <c r="H19" s="9"/>
      <c r="I19" s="8"/>
      <c r="J19" s="8"/>
      <c r="K19" s="10"/>
      <c r="L19" s="8"/>
      <c r="M19" s="8"/>
      <c r="N19" s="11">
        <f>IF($E19="","",TODAY()-$E19)</f>
      </c>
      <c r="O19" s="12">
        <f>IF($H19="","",IF(AND($H19&lt;=TODAY(),OR($F19="",$F19="Wishlist",$F19="Applied",$F19="Interview",$F19="Offer")),"● DUE",""))</f>
      </c>
    </row>
    <row r="20" spans="1:15" x14ac:dyDescent="0.25">
      <c r="A20" s="8"/>
      <c r="B20" s="8"/>
      <c r="C20" s="8"/>
      <c r="D20" s="8"/>
      <c r="E20" s="9"/>
      <c r="F20" s="8"/>
      <c r="G20" s="8"/>
      <c r="H20" s="9"/>
      <c r="I20" s="8"/>
      <c r="J20" s="8"/>
      <c r="K20" s="10"/>
      <c r="L20" s="8"/>
      <c r="M20" s="8"/>
      <c r="N20" s="11">
        <f>IF($E20="","",TODAY()-$E20)</f>
      </c>
      <c r="O20" s="12">
        <f>IF($H20="","",IF(AND($H20&lt;=TODAY(),OR($F20="",$F20="Wishlist",$F20="Applied",$F20="Interview",$F20="Offer")),"● DUE",""))</f>
      </c>
    </row>
    <row r="21" spans="1:15" x14ac:dyDescent="0.25">
      <c r="A21" s="8"/>
      <c r="B21" s="8"/>
      <c r="C21" s="8"/>
      <c r="D21" s="8"/>
      <c r="E21" s="9"/>
      <c r="F21" s="8"/>
      <c r="G21" s="8"/>
      <c r="H21" s="9"/>
      <c r="I21" s="8"/>
      <c r="J21" s="8"/>
      <c r="K21" s="10"/>
      <c r="L21" s="8"/>
      <c r="M21" s="8"/>
      <c r="N21" s="11">
        <f>IF($E21="","",TODAY()-$E21)</f>
      </c>
      <c r="O21" s="12">
        <f>IF($H21="","",IF(AND($H21&lt;=TODAY(),OR($F21="",$F21="Wishlist",$F21="Applied",$F21="Interview",$F21="Offer")),"● DUE",""))</f>
      </c>
    </row>
    <row r="22" spans="1:15" x14ac:dyDescent="0.25">
      <c r="A22" s="8"/>
      <c r="B22" s="8"/>
      <c r="C22" s="8"/>
      <c r="D22" s="8"/>
      <c r="E22" s="9"/>
      <c r="F22" s="8"/>
      <c r="G22" s="8"/>
      <c r="H22" s="9"/>
      <c r="I22" s="8"/>
      <c r="J22" s="8"/>
      <c r="K22" s="10"/>
      <c r="L22" s="8"/>
      <c r="M22" s="8"/>
      <c r="N22" s="11">
        <f>IF($E22="","",TODAY()-$E22)</f>
      </c>
      <c r="O22" s="12">
        <f>IF($H22="","",IF(AND($H22&lt;=TODAY(),OR($F22="",$F22="Wishlist",$F22="Applied",$F22="Interview",$F22="Offer")),"● DUE",""))</f>
      </c>
    </row>
    <row r="23" spans="1:15" x14ac:dyDescent="0.25">
      <c r="A23" s="8"/>
      <c r="B23" s="8"/>
      <c r="C23" s="8"/>
      <c r="D23" s="8"/>
      <c r="E23" s="9"/>
      <c r="F23" s="8"/>
      <c r="G23" s="8"/>
      <c r="H23" s="9"/>
      <c r="I23" s="8"/>
      <c r="J23" s="8"/>
      <c r="K23" s="10"/>
      <c r="L23" s="8"/>
      <c r="M23" s="8"/>
      <c r="N23" s="11">
        <f>IF($E23="","",TODAY()-$E23)</f>
      </c>
      <c r="O23" s="12">
        <f>IF($H23="","",IF(AND($H23&lt;=TODAY(),OR($F23="",$F23="Wishlist",$F23="Applied",$F23="Interview",$F23="Offer")),"● DUE",""))</f>
      </c>
    </row>
    <row r="24" spans="1:15" x14ac:dyDescent="0.25">
      <c r="A24" s="8"/>
      <c r="B24" s="8"/>
      <c r="C24" s="8"/>
      <c r="D24" s="8"/>
      <c r="E24" s="9"/>
      <c r="F24" s="8"/>
      <c r="G24" s="8"/>
      <c r="H24" s="9"/>
      <c r="I24" s="8"/>
      <c r="J24" s="8"/>
      <c r="K24" s="10"/>
      <c r="L24" s="8"/>
      <c r="M24" s="8"/>
      <c r="N24" s="11">
        <f>IF($E24="","",TODAY()-$E24)</f>
      </c>
      <c r="O24" s="12">
        <f>IF($H24="","",IF(AND($H24&lt;=TODAY(),OR($F24="",$F24="Wishlist",$F24="Applied",$F24="Interview",$F24="Offer")),"● DUE",""))</f>
      </c>
    </row>
    <row r="25" spans="1:15" x14ac:dyDescent="0.25">
      <c r="A25" s="8"/>
      <c r="B25" s="8"/>
      <c r="C25" s="8"/>
      <c r="D25" s="8"/>
      <c r="E25" s="9"/>
      <c r="F25" s="8"/>
      <c r="G25" s="8"/>
      <c r="H25" s="9"/>
      <c r="I25" s="8"/>
      <c r="J25" s="8"/>
      <c r="K25" s="10"/>
      <c r="L25" s="8"/>
      <c r="M25" s="8"/>
      <c r="N25" s="11">
        <f>IF($E25="","",TODAY()-$E25)</f>
      </c>
      <c r="O25" s="12">
        <f>IF($H25="","",IF(AND($H25&lt;=TODAY(),OR($F25="",$F25="Wishlist",$F25="Applied",$F25="Interview",$F25="Offer")),"● DUE",""))</f>
      </c>
    </row>
    <row r="26" spans="1:15" x14ac:dyDescent="0.25">
      <c r="A26" s="8"/>
      <c r="B26" s="8"/>
      <c r="C26" s="8"/>
      <c r="D26" s="8"/>
      <c r="E26" s="9"/>
      <c r="F26" s="8"/>
      <c r="G26" s="8"/>
      <c r="H26" s="9"/>
      <c r="I26" s="8"/>
      <c r="J26" s="8"/>
      <c r="K26" s="10"/>
      <c r="L26" s="8"/>
      <c r="M26" s="8"/>
      <c r="N26" s="11">
        <f>IF($E26="","",TODAY()-$E26)</f>
      </c>
      <c r="O26" s="12">
        <f>IF($H26="","",IF(AND($H26&lt;=TODAY(),OR($F26="",$F26="Wishlist",$F26="Applied",$F26="Interview",$F26="Offer")),"● DUE",""))</f>
      </c>
    </row>
    <row r="27" spans="1:15" x14ac:dyDescent="0.25">
      <c r="A27" s="8"/>
      <c r="B27" s="8"/>
      <c r="C27" s="8"/>
      <c r="D27" s="8"/>
      <c r="E27" s="9"/>
      <c r="F27" s="8"/>
      <c r="G27" s="8"/>
      <c r="H27" s="9"/>
      <c r="I27" s="8"/>
      <c r="J27" s="8"/>
      <c r="K27" s="10"/>
      <c r="L27" s="8"/>
      <c r="M27" s="8"/>
      <c r="N27" s="11">
        <f>IF($E27="","",TODAY()-$E27)</f>
      </c>
      <c r="O27" s="12">
        <f>IF($H27="","",IF(AND($H27&lt;=TODAY(),OR($F27="",$F27="Wishlist",$F27="Applied",$F27="Interview",$F27="Offer")),"● DUE",""))</f>
      </c>
    </row>
    <row r="28" spans="1:15" x14ac:dyDescent="0.25">
      <c r="A28" s="8"/>
      <c r="B28" s="8"/>
      <c r="C28" s="8"/>
      <c r="D28" s="8"/>
      <c r="E28" s="9"/>
      <c r="F28" s="8"/>
      <c r="G28" s="8"/>
      <c r="H28" s="9"/>
      <c r="I28" s="8"/>
      <c r="J28" s="8"/>
      <c r="K28" s="10"/>
      <c r="L28" s="8"/>
      <c r="M28" s="8"/>
      <c r="N28" s="11">
        <f>IF($E28="","",TODAY()-$E28)</f>
      </c>
      <c r="O28" s="12">
        <f>IF($H28="","",IF(AND($H28&lt;=TODAY(),OR($F28="",$F28="Wishlist",$F28="Applied",$F28="Interview",$F28="Offer")),"● DUE",""))</f>
      </c>
    </row>
    <row r="29" spans="1:15" x14ac:dyDescent="0.25">
      <c r="A29" s="8"/>
      <c r="B29" s="8"/>
      <c r="C29" s="8"/>
      <c r="D29" s="8"/>
      <c r="E29" s="9"/>
      <c r="F29" s="8"/>
      <c r="G29" s="8"/>
      <c r="H29" s="9"/>
      <c r="I29" s="8"/>
      <c r="J29" s="8"/>
      <c r="K29" s="10"/>
      <c r="L29" s="8"/>
      <c r="M29" s="8"/>
      <c r="N29" s="11">
        <f>IF($E29="","",TODAY()-$E29)</f>
      </c>
      <c r="O29" s="12">
        <f>IF($H29="","",IF(AND($H29&lt;=TODAY(),OR($F29="",$F29="Wishlist",$F29="Applied",$F29="Interview",$F29="Offer")),"● DUE",""))</f>
      </c>
    </row>
    <row r="30" spans="1:15" x14ac:dyDescent="0.25">
      <c r="A30" s="8"/>
      <c r="B30" s="8"/>
      <c r="C30" s="8"/>
      <c r="D30" s="8"/>
      <c r="E30" s="9"/>
      <c r="F30" s="8"/>
      <c r="G30" s="8"/>
      <c r="H30" s="9"/>
      <c r="I30" s="8"/>
      <c r="J30" s="8"/>
      <c r="K30" s="10"/>
      <c r="L30" s="8"/>
      <c r="M30" s="8"/>
      <c r="N30" s="11">
        <f>IF($E30="","",TODAY()-$E30)</f>
      </c>
      <c r="O30" s="12">
        <f>IF($H30="","",IF(AND($H30&lt;=TODAY(),OR($F30="",$F30="Wishlist",$F30="Applied",$F30="Interview",$F30="Offer")),"● DUE",""))</f>
      </c>
    </row>
    <row r="31" spans="1:15" x14ac:dyDescent="0.25">
      <c r="A31" s="8"/>
      <c r="B31" s="8"/>
      <c r="C31" s="8"/>
      <c r="D31" s="8"/>
      <c r="E31" s="9"/>
      <c r="F31" s="8"/>
      <c r="G31" s="8"/>
      <c r="H31" s="9"/>
      <c r="I31" s="8"/>
      <c r="J31" s="8"/>
      <c r="K31" s="10"/>
      <c r="L31" s="8"/>
      <c r="M31" s="8"/>
      <c r="N31" s="11">
        <f>IF($E31="","",TODAY()-$E31)</f>
      </c>
      <c r="O31" s="12">
        <f>IF($H31="","",IF(AND($H31&lt;=TODAY(),OR($F31="",$F31="Wishlist",$F31="Applied",$F31="Interview",$F31="Offer")),"● DUE",""))</f>
      </c>
    </row>
    <row r="32" spans="1:15" x14ac:dyDescent="0.25">
      <c r="A32" s="8"/>
      <c r="B32" s="8"/>
      <c r="C32" s="8"/>
      <c r="D32" s="8"/>
      <c r="E32" s="9"/>
      <c r="F32" s="8"/>
      <c r="G32" s="8"/>
      <c r="H32" s="9"/>
      <c r="I32" s="8"/>
      <c r="J32" s="8"/>
      <c r="K32" s="10"/>
      <c r="L32" s="8"/>
      <c r="M32" s="8"/>
      <c r="N32" s="11">
        <f>IF($E32="","",TODAY()-$E32)</f>
      </c>
      <c r="O32" s="12">
        <f>IF($H32="","",IF(AND($H32&lt;=TODAY(),OR($F32="",$F32="Wishlist",$F32="Applied",$F32="Interview",$F32="Offer")),"● DUE",""))</f>
      </c>
    </row>
    <row r="33" spans="1:15" x14ac:dyDescent="0.25">
      <c r="A33" s="8"/>
      <c r="B33" s="8"/>
      <c r="C33" s="8"/>
      <c r="D33" s="8"/>
      <c r="E33" s="9"/>
      <c r="F33" s="8"/>
      <c r="G33" s="8"/>
      <c r="H33" s="9"/>
      <c r="I33" s="8"/>
      <c r="J33" s="8"/>
      <c r="K33" s="10"/>
      <c r="L33" s="8"/>
      <c r="M33" s="8"/>
      <c r="N33" s="11">
        <f>IF($E33="","",TODAY()-$E33)</f>
      </c>
      <c r="O33" s="12">
        <f>IF($H33="","",IF(AND($H33&lt;=TODAY(),OR($F33="",$F33="Wishlist",$F33="Applied",$F33="Interview",$F33="Offer")),"● DUE",""))</f>
      </c>
    </row>
    <row r="34" spans="1:15" x14ac:dyDescent="0.25">
      <c r="A34" s="8"/>
      <c r="B34" s="8"/>
      <c r="C34" s="8"/>
      <c r="D34" s="8"/>
      <c r="E34" s="9"/>
      <c r="F34" s="8"/>
      <c r="G34" s="8"/>
      <c r="H34" s="9"/>
      <c r="I34" s="8"/>
      <c r="J34" s="8"/>
      <c r="K34" s="10"/>
      <c r="L34" s="8"/>
      <c r="M34" s="8"/>
      <c r="N34" s="11">
        <f>IF($E34="","",TODAY()-$E34)</f>
      </c>
      <c r="O34" s="12">
        <f>IF($H34="","",IF(AND($H34&lt;=TODAY(),OR($F34="",$F34="Wishlist",$F34="Applied",$F34="Interview",$F34="Offer")),"● DUE",""))</f>
      </c>
    </row>
    <row r="35" spans="1:15" x14ac:dyDescent="0.25">
      <c r="A35" s="8"/>
      <c r="B35" s="8"/>
      <c r="C35" s="8"/>
      <c r="D35" s="8"/>
      <c r="E35" s="9"/>
      <c r="F35" s="8"/>
      <c r="G35" s="8"/>
      <c r="H35" s="9"/>
      <c r="I35" s="8"/>
      <c r="J35" s="8"/>
      <c r="K35" s="10"/>
      <c r="L35" s="8"/>
      <c r="M35" s="8"/>
      <c r="N35" s="11">
        <f>IF($E35="","",TODAY()-$E35)</f>
      </c>
      <c r="O35" s="12">
        <f>IF($H35="","",IF(AND($H35&lt;=TODAY(),OR($F35="",$F35="Wishlist",$F35="Applied",$F35="Interview",$F35="Offer")),"● DUE",""))</f>
      </c>
    </row>
    <row r="36" spans="1:15" x14ac:dyDescent="0.25">
      <c r="A36" s="8"/>
      <c r="B36" s="8"/>
      <c r="C36" s="8"/>
      <c r="D36" s="8"/>
      <c r="E36" s="9"/>
      <c r="F36" s="8"/>
      <c r="G36" s="8"/>
      <c r="H36" s="9"/>
      <c r="I36" s="8"/>
      <c r="J36" s="8"/>
      <c r="K36" s="10"/>
      <c r="L36" s="8"/>
      <c r="M36" s="8"/>
      <c r="N36" s="11">
        <f>IF($E36="","",TODAY()-$E36)</f>
      </c>
      <c r="O36" s="12">
        <f>IF($H36="","",IF(AND($H36&lt;=TODAY(),OR($F36="",$F36="Wishlist",$F36="Applied",$F36="Interview",$F36="Offer")),"● DUE",""))</f>
      </c>
    </row>
    <row r="37" spans="1:15" x14ac:dyDescent="0.25">
      <c r="A37" s="8"/>
      <c r="B37" s="8"/>
      <c r="C37" s="8"/>
      <c r="D37" s="8"/>
      <c r="E37" s="9"/>
      <c r="F37" s="8"/>
      <c r="G37" s="8"/>
      <c r="H37" s="9"/>
      <c r="I37" s="8"/>
      <c r="J37" s="8"/>
      <c r="K37" s="10"/>
      <c r="L37" s="8"/>
      <c r="M37" s="8"/>
      <c r="N37" s="11">
        <f>IF($E37="","",TODAY()-$E37)</f>
      </c>
      <c r="O37" s="12">
        <f>IF($H37="","",IF(AND($H37&lt;=TODAY(),OR($F37="",$F37="Wishlist",$F37="Applied",$F37="Interview",$F37="Offer")),"● DUE",""))</f>
      </c>
    </row>
    <row r="38" spans="1:15" x14ac:dyDescent="0.25">
      <c r="A38" s="8"/>
      <c r="B38" s="8"/>
      <c r="C38" s="8"/>
      <c r="D38" s="8"/>
      <c r="E38" s="9"/>
      <c r="F38" s="8"/>
      <c r="G38" s="8"/>
      <c r="H38" s="9"/>
      <c r="I38" s="8"/>
      <c r="J38" s="8"/>
      <c r="K38" s="10"/>
      <c r="L38" s="8"/>
      <c r="M38" s="8"/>
      <c r="N38" s="11">
        <f>IF($E38="","",TODAY()-$E38)</f>
      </c>
      <c r="O38" s="12">
        <f>IF($H38="","",IF(AND($H38&lt;=TODAY(),OR($F38="",$F38="Wishlist",$F38="Applied",$F38="Interview",$F38="Offer")),"● DUE",""))</f>
      </c>
    </row>
    <row r="39" spans="1:15" x14ac:dyDescent="0.25">
      <c r="A39" s="8"/>
      <c r="B39" s="8"/>
      <c r="C39" s="8"/>
      <c r="D39" s="8"/>
      <c r="E39" s="9"/>
      <c r="F39" s="8"/>
      <c r="G39" s="8"/>
      <c r="H39" s="9"/>
      <c r="I39" s="8"/>
      <c r="J39" s="8"/>
      <c r="K39" s="10"/>
      <c r="L39" s="8"/>
      <c r="M39" s="8"/>
      <c r="N39" s="11">
        <f>IF($E39="","",TODAY()-$E39)</f>
      </c>
      <c r="O39" s="12">
        <f>IF($H39="","",IF(AND($H39&lt;=TODAY(),OR($F39="",$F39="Wishlist",$F39="Applied",$F39="Interview",$F39="Offer")),"● DUE",""))</f>
      </c>
    </row>
    <row r="40" spans="1:15" x14ac:dyDescent="0.25">
      <c r="A40" s="8"/>
      <c r="B40" s="8"/>
      <c r="C40" s="8"/>
      <c r="D40" s="8"/>
      <c r="E40" s="9"/>
      <c r="F40" s="8"/>
      <c r="G40" s="8"/>
      <c r="H40" s="9"/>
      <c r="I40" s="8"/>
      <c r="J40" s="8"/>
      <c r="K40" s="10"/>
      <c r="L40" s="8"/>
      <c r="M40" s="8"/>
      <c r="N40" s="11">
        <f>IF($E40="","",TODAY()-$E40)</f>
      </c>
      <c r="O40" s="12">
        <f>IF($H40="","",IF(AND($H40&lt;=TODAY(),OR($F40="",$F40="Wishlist",$F40="Applied",$F40="Interview",$F40="Offer")),"● DUE",""))</f>
      </c>
    </row>
    <row r="41" spans="1:15" x14ac:dyDescent="0.25">
      <c r="A41" s="8"/>
      <c r="B41" s="8"/>
      <c r="C41" s="8"/>
      <c r="D41" s="8"/>
      <c r="E41" s="9"/>
      <c r="F41" s="8"/>
      <c r="G41" s="8"/>
      <c r="H41" s="9"/>
      <c r="I41" s="8"/>
      <c r="J41" s="8"/>
      <c r="K41" s="10"/>
      <c r="L41" s="8"/>
      <c r="M41" s="8"/>
      <c r="N41" s="11">
        <f>IF($E41="","",TODAY()-$E41)</f>
      </c>
      <c r="O41" s="12">
        <f>IF($H41="","",IF(AND($H41&lt;=TODAY(),OR($F41="",$F41="Wishlist",$F41="Applied",$F41="Interview",$F41="Offer")),"● DUE",""))</f>
      </c>
    </row>
    <row r="42" spans="1:15" x14ac:dyDescent="0.25">
      <c r="A42" s="8"/>
      <c r="B42" s="8"/>
      <c r="C42" s="8"/>
      <c r="D42" s="8"/>
      <c r="E42" s="9"/>
      <c r="F42" s="8"/>
      <c r="G42" s="8"/>
      <c r="H42" s="9"/>
      <c r="I42" s="8"/>
      <c r="J42" s="8"/>
      <c r="K42" s="10"/>
      <c r="L42" s="8"/>
      <c r="M42" s="8"/>
      <c r="N42" s="11">
        <f>IF($E42="","",TODAY()-$E42)</f>
      </c>
      <c r="O42" s="12">
        <f>IF($H42="","",IF(AND($H42&lt;=TODAY(),OR($F42="",$F42="Wishlist",$F42="Applied",$F42="Interview",$F42="Offer")),"● DUE",""))</f>
      </c>
    </row>
    <row r="43" spans="1:15" x14ac:dyDescent="0.25">
      <c r="A43" s="8"/>
      <c r="B43" s="8"/>
      <c r="C43" s="8"/>
      <c r="D43" s="8"/>
      <c r="E43" s="9"/>
      <c r="F43" s="8"/>
      <c r="G43" s="8"/>
      <c r="H43" s="9"/>
      <c r="I43" s="8"/>
      <c r="J43" s="8"/>
      <c r="K43" s="10"/>
      <c r="L43" s="8"/>
      <c r="M43" s="8"/>
      <c r="N43" s="11">
        <f>IF($E43="","",TODAY()-$E43)</f>
      </c>
      <c r="O43" s="12">
        <f>IF($H43="","",IF(AND($H43&lt;=TODAY(),OR($F43="",$F43="Wishlist",$F43="Applied",$F43="Interview",$F43="Offer")),"● DUE",""))</f>
      </c>
    </row>
    <row r="44" spans="1:15" x14ac:dyDescent="0.25">
      <c r="A44" s="8"/>
      <c r="B44" s="8"/>
      <c r="C44" s="8"/>
      <c r="D44" s="8"/>
      <c r="E44" s="9"/>
      <c r="F44" s="8"/>
      <c r="G44" s="8"/>
      <c r="H44" s="9"/>
      <c r="I44" s="8"/>
      <c r="J44" s="8"/>
      <c r="K44" s="10"/>
      <c r="L44" s="8"/>
      <c r="M44" s="8"/>
      <c r="N44" s="11">
        <f>IF($E44="","",TODAY()-$E44)</f>
      </c>
      <c r="O44" s="12">
        <f>IF($H44="","",IF(AND($H44&lt;=TODAY(),OR($F44="",$F44="Wishlist",$F44="Applied",$F44="Interview",$F44="Offer")),"● DUE",""))</f>
      </c>
    </row>
    <row r="45" spans="1:15" x14ac:dyDescent="0.25">
      <c r="A45" s="8"/>
      <c r="B45" s="8"/>
      <c r="C45" s="8"/>
      <c r="D45" s="8"/>
      <c r="E45" s="9"/>
      <c r="F45" s="8"/>
      <c r="G45" s="8"/>
      <c r="H45" s="9"/>
      <c r="I45" s="8"/>
      <c r="J45" s="8"/>
      <c r="K45" s="10"/>
      <c r="L45" s="8"/>
      <c r="M45" s="8"/>
      <c r="N45" s="11">
        <f>IF($E45="","",TODAY()-$E45)</f>
      </c>
      <c r="O45" s="12">
        <f>IF($H45="","",IF(AND($H45&lt;=TODAY(),OR($F45="",$F45="Wishlist",$F45="Applied",$F45="Interview",$F45="Offer")),"● DUE",""))</f>
      </c>
    </row>
    <row r="46" spans="1:15" x14ac:dyDescent="0.25">
      <c r="A46" s="8"/>
      <c r="B46" s="8"/>
      <c r="C46" s="8"/>
      <c r="D46" s="8"/>
      <c r="E46" s="9"/>
      <c r="F46" s="8"/>
      <c r="G46" s="8"/>
      <c r="H46" s="9"/>
      <c r="I46" s="8"/>
      <c r="J46" s="8"/>
      <c r="K46" s="10"/>
      <c r="L46" s="8"/>
      <c r="M46" s="8"/>
      <c r="N46" s="11">
        <f>IF($E46="","",TODAY()-$E46)</f>
      </c>
      <c r="O46" s="12">
        <f>IF($H46="","",IF(AND($H46&lt;=TODAY(),OR($F46="",$F46="Wishlist",$F46="Applied",$F46="Interview",$F46="Offer")),"● DUE",""))</f>
      </c>
    </row>
    <row r="47" spans="1:15" x14ac:dyDescent="0.25">
      <c r="A47" s="8"/>
      <c r="B47" s="8"/>
      <c r="C47" s="8"/>
      <c r="D47" s="8"/>
      <c r="E47" s="9"/>
      <c r="F47" s="8"/>
      <c r="G47" s="8"/>
      <c r="H47" s="9"/>
      <c r="I47" s="8"/>
      <c r="J47" s="8"/>
      <c r="K47" s="10"/>
      <c r="L47" s="8"/>
      <c r="M47" s="8"/>
      <c r="N47" s="11">
        <f>IF($E47="","",TODAY()-$E47)</f>
      </c>
      <c r="O47" s="12">
        <f>IF($H47="","",IF(AND($H47&lt;=TODAY(),OR($F47="",$F47="Wishlist",$F47="Applied",$F47="Interview",$F47="Offer")),"● DUE",""))</f>
      </c>
    </row>
    <row r="48" spans="1:15" x14ac:dyDescent="0.25">
      <c r="A48" s="8"/>
      <c r="B48" s="8"/>
      <c r="C48" s="8"/>
      <c r="D48" s="8"/>
      <c r="E48" s="9"/>
      <c r="F48" s="8"/>
      <c r="G48" s="8"/>
      <c r="H48" s="9"/>
      <c r="I48" s="8"/>
      <c r="J48" s="8"/>
      <c r="K48" s="10"/>
      <c r="L48" s="8"/>
      <c r="M48" s="8"/>
      <c r="N48" s="11">
        <f>IF($E48="","",TODAY()-$E48)</f>
      </c>
      <c r="O48" s="12">
        <f>IF($H48="","",IF(AND($H48&lt;=TODAY(),OR($F48="",$F48="Wishlist",$F48="Applied",$F48="Interview",$F48="Offer")),"● DUE",""))</f>
      </c>
    </row>
    <row r="49" spans="1:15" x14ac:dyDescent="0.25">
      <c r="A49" s="8"/>
      <c r="B49" s="8"/>
      <c r="C49" s="8"/>
      <c r="D49" s="8"/>
      <c r="E49" s="9"/>
      <c r="F49" s="8"/>
      <c r="G49" s="8"/>
      <c r="H49" s="9"/>
      <c r="I49" s="8"/>
      <c r="J49" s="8"/>
      <c r="K49" s="10"/>
      <c r="L49" s="8"/>
      <c r="M49" s="8"/>
      <c r="N49" s="11">
        <f>IF($E49="","",TODAY()-$E49)</f>
      </c>
      <c r="O49" s="12">
        <f>IF($H49="","",IF(AND($H49&lt;=TODAY(),OR($F49="",$F49="Wishlist",$F49="Applied",$F49="Interview",$F49="Offer")),"● DUE",""))</f>
      </c>
    </row>
    <row r="50" spans="1:15" x14ac:dyDescent="0.25">
      <c r="A50" s="8"/>
      <c r="B50" s="8"/>
      <c r="C50" s="8"/>
      <c r="D50" s="8"/>
      <c r="E50" s="9"/>
      <c r="F50" s="8"/>
      <c r="G50" s="8"/>
      <c r="H50" s="9"/>
      <c r="I50" s="8"/>
      <c r="J50" s="8"/>
      <c r="K50" s="10"/>
      <c r="L50" s="8"/>
      <c r="M50" s="8"/>
      <c r="N50" s="11">
        <f>IF($E50="","",TODAY()-$E50)</f>
      </c>
      <c r="O50" s="12">
        <f>IF($H50="","",IF(AND($H50&lt;=TODAY(),OR($F50="",$F50="Wishlist",$F50="Applied",$F50="Interview",$F50="Offer")),"● DUE",""))</f>
      </c>
    </row>
    <row r="51" spans="1:15" x14ac:dyDescent="0.25">
      <c r="A51" s="8"/>
      <c r="B51" s="8"/>
      <c r="C51" s="8"/>
      <c r="D51" s="8"/>
      <c r="E51" s="9"/>
      <c r="F51" s="8"/>
      <c r="G51" s="8"/>
      <c r="H51" s="9"/>
      <c r="I51" s="8"/>
      <c r="J51" s="8"/>
      <c r="K51" s="10"/>
      <c r="L51" s="8"/>
      <c r="M51" s="8"/>
      <c r="N51" s="11">
        <f>IF($E51="","",TODAY()-$E51)</f>
      </c>
      <c r="O51" s="12">
        <f>IF($H51="","",IF(AND($H51&lt;=TODAY(),OR($F51="",$F51="Wishlist",$F51="Applied",$F51="Interview",$F51="Offer")),"● DUE",""))</f>
      </c>
    </row>
    <row r="52" spans="1:15" x14ac:dyDescent="0.25">
      <c r="A52" s="8"/>
      <c r="B52" s="8"/>
      <c r="C52" s="8"/>
      <c r="D52" s="8"/>
      <c r="E52" s="9"/>
      <c r="F52" s="8"/>
      <c r="G52" s="8"/>
      <c r="H52" s="9"/>
      <c r="I52" s="8"/>
      <c r="J52" s="8"/>
      <c r="K52" s="10"/>
      <c r="L52" s="8"/>
      <c r="M52" s="8"/>
      <c r="N52" s="11">
        <f>IF($E52="","",TODAY()-$E52)</f>
      </c>
      <c r="O52" s="12">
        <f>IF($H52="","",IF(AND($H52&lt;=TODAY(),OR($F52="",$F52="Wishlist",$F52="Applied",$F52="Interview",$F52="Offer")),"● DUE",""))</f>
      </c>
    </row>
    <row r="53" spans="1:15" x14ac:dyDescent="0.25">
      <c r="A53" s="8"/>
      <c r="B53" s="8"/>
      <c r="C53" s="8"/>
      <c r="D53" s="8"/>
      <c r="E53" s="9"/>
      <c r="F53" s="8"/>
      <c r="G53" s="8"/>
      <c r="H53" s="9"/>
      <c r="I53" s="8"/>
      <c r="J53" s="8"/>
      <c r="K53" s="10"/>
      <c r="L53" s="8"/>
      <c r="M53" s="8"/>
      <c r="N53" s="11">
        <f>IF($E53="","",TODAY()-$E53)</f>
      </c>
      <c r="O53" s="12">
        <f>IF($H53="","",IF(AND($H53&lt;=TODAY(),OR($F53="",$F53="Wishlist",$F53="Applied",$F53="Interview",$F53="Offer")),"● DUE",""))</f>
      </c>
    </row>
    <row r="54" spans="1:15" x14ac:dyDescent="0.25">
      <c r="A54" s="8"/>
      <c r="B54" s="8"/>
      <c r="C54" s="8"/>
      <c r="D54" s="8"/>
      <c r="E54" s="9"/>
      <c r="F54" s="8"/>
      <c r="G54" s="8"/>
      <c r="H54" s="9"/>
      <c r="I54" s="8"/>
      <c r="J54" s="8"/>
      <c r="K54" s="10"/>
      <c r="L54" s="8"/>
      <c r="M54" s="8"/>
      <c r="N54" s="11">
        <f>IF($E54="","",TODAY()-$E54)</f>
      </c>
      <c r="O54" s="12">
        <f>IF($H54="","",IF(AND($H54&lt;=TODAY(),OR($F54="",$F54="Wishlist",$F54="Applied",$F54="Interview",$F54="Offer")),"● DUE",""))</f>
      </c>
    </row>
    <row r="55" spans="1:15" x14ac:dyDescent="0.25">
      <c r="A55" s="8"/>
      <c r="B55" s="8"/>
      <c r="C55" s="8"/>
      <c r="D55" s="8"/>
      <c r="E55" s="9"/>
      <c r="F55" s="8"/>
      <c r="G55" s="8"/>
      <c r="H55" s="9"/>
      <c r="I55" s="8"/>
      <c r="J55" s="8"/>
      <c r="K55" s="10"/>
      <c r="L55" s="8"/>
      <c r="M55" s="8"/>
      <c r="N55" s="11">
        <f>IF($E55="","",TODAY()-$E55)</f>
      </c>
      <c r="O55" s="12">
        <f>IF($H55="","",IF(AND($H55&lt;=TODAY(),OR($F55="",$F55="Wishlist",$F55="Applied",$F55="Interview",$F55="Offer")),"● DUE",""))</f>
      </c>
    </row>
    <row r="56" spans="1:15" x14ac:dyDescent="0.25">
      <c r="A56" s="8"/>
      <c r="B56" s="8"/>
      <c r="C56" s="8"/>
      <c r="D56" s="8"/>
      <c r="E56" s="9"/>
      <c r="F56" s="8"/>
      <c r="G56" s="8"/>
      <c r="H56" s="9"/>
      <c r="I56" s="8"/>
      <c r="J56" s="8"/>
      <c r="K56" s="10"/>
      <c r="L56" s="8"/>
      <c r="M56" s="8"/>
      <c r="N56" s="11">
        <f>IF($E56="","",TODAY()-$E56)</f>
      </c>
      <c r="O56" s="12">
        <f>IF($H56="","",IF(AND($H56&lt;=TODAY(),OR($F56="",$F56="Wishlist",$F56="Applied",$F56="Interview",$F56="Offer")),"● DUE",""))</f>
      </c>
    </row>
    <row r="57" spans="1:15" x14ac:dyDescent="0.25">
      <c r="A57" s="8"/>
      <c r="B57" s="8"/>
      <c r="C57" s="8"/>
      <c r="D57" s="8"/>
      <c r="E57" s="9"/>
      <c r="F57" s="8"/>
      <c r="G57" s="8"/>
      <c r="H57" s="9"/>
      <c r="I57" s="8"/>
      <c r="J57" s="8"/>
      <c r="K57" s="10"/>
      <c r="L57" s="8"/>
      <c r="M57" s="8"/>
      <c r="N57" s="11">
        <f>IF($E57="","",TODAY()-$E57)</f>
      </c>
      <c r="O57" s="12">
        <f>IF($H57="","",IF(AND($H57&lt;=TODAY(),OR($F57="",$F57="Wishlist",$F57="Applied",$F57="Interview",$F57="Offer")),"● DUE",""))</f>
      </c>
    </row>
    <row r="58" spans="1:15" x14ac:dyDescent="0.25">
      <c r="A58" s="8"/>
      <c r="B58" s="8"/>
      <c r="C58" s="8"/>
      <c r="D58" s="8"/>
      <c r="E58" s="9"/>
      <c r="F58" s="8"/>
      <c r="G58" s="8"/>
      <c r="H58" s="9"/>
      <c r="I58" s="8"/>
      <c r="J58" s="8"/>
      <c r="K58" s="10"/>
      <c r="L58" s="8"/>
      <c r="M58" s="8"/>
      <c r="N58" s="11">
        <f>IF($E58="","",TODAY()-$E58)</f>
      </c>
      <c r="O58" s="12">
        <f>IF($H58="","",IF(AND($H58&lt;=TODAY(),OR($F58="",$F58="Wishlist",$F58="Applied",$F58="Interview",$F58="Offer")),"● DUE",""))</f>
      </c>
    </row>
    <row r="59" spans="1:15" x14ac:dyDescent="0.25">
      <c r="A59" s="8"/>
      <c r="B59" s="8"/>
      <c r="C59" s="8"/>
      <c r="D59" s="8"/>
      <c r="E59" s="9"/>
      <c r="F59" s="8"/>
      <c r="G59" s="8"/>
      <c r="H59" s="9"/>
      <c r="I59" s="8"/>
      <c r="J59" s="8"/>
      <c r="K59" s="10"/>
      <c r="L59" s="8"/>
      <c r="M59" s="8"/>
      <c r="N59" s="11">
        <f>IF($E59="","",TODAY()-$E59)</f>
      </c>
      <c r="O59" s="12">
        <f>IF($H59="","",IF(AND($H59&lt;=TODAY(),OR($F59="",$F59="Wishlist",$F59="Applied",$F59="Interview",$F59="Offer")),"● DUE",""))</f>
      </c>
    </row>
    <row r="60" spans="1:15" x14ac:dyDescent="0.25">
      <c r="A60" s="8"/>
      <c r="B60" s="8"/>
      <c r="C60" s="8"/>
      <c r="D60" s="8"/>
      <c r="E60" s="9"/>
      <c r="F60" s="8"/>
      <c r="G60" s="8"/>
      <c r="H60" s="9"/>
      <c r="I60" s="8"/>
      <c r="J60" s="8"/>
      <c r="K60" s="10"/>
      <c r="L60" s="8"/>
      <c r="M60" s="8"/>
      <c r="N60" s="11">
        <f>IF($E60="","",TODAY()-$E60)</f>
      </c>
      <c r="O60" s="12">
        <f>IF($H60="","",IF(AND($H60&lt;=TODAY(),OR($F60="",$F60="Wishlist",$F60="Applied",$F60="Interview",$F60="Offer")),"● DUE",""))</f>
      </c>
    </row>
    <row r="61" spans="1:15" x14ac:dyDescent="0.25">
      <c r="A61" s="8"/>
      <c r="B61" s="8"/>
      <c r="C61" s="8"/>
      <c r="D61" s="8"/>
      <c r="E61" s="9"/>
      <c r="F61" s="8"/>
      <c r="G61" s="8"/>
      <c r="H61" s="9"/>
      <c r="I61" s="8"/>
      <c r="J61" s="8"/>
      <c r="K61" s="10"/>
      <c r="L61" s="8"/>
      <c r="M61" s="8"/>
      <c r="N61" s="11">
        <f>IF($E61="","",TODAY()-$E61)</f>
      </c>
      <c r="O61" s="12">
        <f>IF($H61="","",IF(AND($H61&lt;=TODAY(),OR($F61="",$F61="Wishlist",$F61="Applied",$F61="Interview",$F61="Offer")),"● DUE",""))</f>
      </c>
    </row>
    <row r="62" spans="1:15" x14ac:dyDescent="0.25">
      <c r="A62" s="8"/>
      <c r="B62" s="8"/>
      <c r="C62" s="8"/>
      <c r="D62" s="8"/>
      <c r="E62" s="9"/>
      <c r="F62" s="8"/>
      <c r="G62" s="8"/>
      <c r="H62" s="9"/>
      <c r="I62" s="8"/>
      <c r="J62" s="8"/>
      <c r="K62" s="10"/>
      <c r="L62" s="8"/>
      <c r="M62" s="8"/>
      <c r="N62" s="11">
        <f>IF($E62="","",TODAY()-$E62)</f>
      </c>
      <c r="O62" s="12">
        <f>IF($H62="","",IF(AND($H62&lt;=TODAY(),OR($F62="",$F62="Wishlist",$F62="Applied",$F62="Interview",$F62="Offer")),"● DUE",""))</f>
      </c>
    </row>
    <row r="63" spans="1:15" x14ac:dyDescent="0.25">
      <c r="A63" s="8"/>
      <c r="B63" s="8"/>
      <c r="C63" s="8"/>
      <c r="D63" s="8"/>
      <c r="E63" s="9"/>
      <c r="F63" s="8"/>
      <c r="G63" s="8"/>
      <c r="H63" s="9"/>
      <c r="I63" s="8"/>
      <c r="J63" s="8"/>
      <c r="K63" s="10"/>
      <c r="L63" s="8"/>
      <c r="M63" s="8"/>
      <c r="N63" s="11">
        <f>IF($E63="","",TODAY()-$E63)</f>
      </c>
      <c r="O63" s="12">
        <f>IF($H63="","",IF(AND($H63&lt;=TODAY(),OR($F63="",$F63="Wishlist",$F63="Applied",$F63="Interview",$F63="Offer")),"● DUE",""))</f>
      </c>
    </row>
  </sheetData>
  <sheetProtection sheet="1" formatColumns="0" formatRows="0" sort="0" autoFilter="0"/>
  <autoFilter ref="A3:O3"/>
  <dataValidations count="2">
    <dataValidation type="list" allowBlank="1" sqref="F10:F63">
      <formula1>"Wishlist,Applied,Interview,Offer,Accepted,Rejected,Ghosted"</formula1>
    </dataValidation>
    <dataValidation type="list" allowBlank="1" sqref="F4:F63">
      <formula1>"Wishlist,Applied,Interview,Offer,Accepted,Rejected,Ghosted"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3" width="12" customWidth="1"/>
    <col min="4" max="4" width="4" customWidth="1"/>
    <col min="5" max="5" width="26" customWidth="1"/>
    <col min="6" max="6" width="14" customWidth="1"/>
  </cols>
  <sheetData>
    <row r="2" spans="2:2" x14ac:dyDescent="0.25">
      <c r="B2" s="13" t="s">
        <v>31</v>
      </c>
    </row>
    <row r="3" spans="2:2" x14ac:dyDescent="0.25">
      <c r="B3" s="5" t="s">
        <v>32</v>
      </c>
    </row>
    <row r="5" spans="2:5" x14ac:dyDescent="0.25">
      <c r="B5" s="14" t="s">
        <v>33</v>
      </c>
      <c r="C5" s="15">
        <f>COUNTA(Applications!$A$4:$A$63)</f>
      </c>
      <c r="E5" s="16" t="s">
        <v>34</v>
      </c>
    </row>
    <row r="6" spans="2:6" x14ac:dyDescent="0.25">
      <c r="B6" s="14" t="s">
        <v>35</v>
      </c>
      <c r="C6" s="15">
        <f>COUNTIF(Applications!$F$4:$F$63,"Applied")+COUNTIF(Applications!$F$4:$F$63,"Interview")+COUNTIF(Applications!$F$4:$F$63,"Offer")+COUNTIF(Applications!$F$4:$F$63,"Accepted")+COUNTIF(Applications!$F$4:$F$63,"Rejected")+COUNTIF(Applications!$F$4:$F$63,"Ghosted")</f>
      </c>
      <c r="E6" s="17" t="s">
        <v>36</v>
      </c>
      <c r="F6" s="11">
        <f>COUNTIF(Applications!$F$4:$F$63,"Wishlist")</f>
      </c>
    </row>
    <row r="7" spans="2:6" x14ac:dyDescent="0.25">
      <c r="B7" s="14" t="s">
        <v>37</v>
      </c>
      <c r="C7" s="15">
        <f>COUNTIF(Applications!$F$4:$F$63,"Interview")+COUNTIF(Applications!$F$4:$F$63,"Offer")+COUNTIF(Applications!$F$4:$F$63,"Accepted")</f>
      </c>
      <c r="E7" s="17" t="s">
        <v>35</v>
      </c>
      <c r="F7" s="11">
        <f>COUNTIF(Applications!$F$4:$F$63,"Applied")</f>
      </c>
    </row>
    <row r="8" spans="2:6" x14ac:dyDescent="0.25">
      <c r="B8" s="14" t="s">
        <v>38</v>
      </c>
      <c r="C8" s="15">
        <f>COUNTIF(Applications!$F$4:$F$63,"Offer")+COUNTIF(Applications!$F$4:$F$63,"Accepted")</f>
      </c>
      <c r="E8" s="17" t="s">
        <v>39</v>
      </c>
      <c r="F8" s="11">
        <f>COUNTIF(Applications!$F$4:$F$63,"Interview")</f>
      </c>
    </row>
    <row r="9" spans="2:6" x14ac:dyDescent="0.25">
      <c r="B9" s="14" t="s">
        <v>40</v>
      </c>
      <c r="C9" s="15">
        <f>COUNTIF(Applications!$F$4:$F$63,"Accepted")</f>
      </c>
      <c r="E9" s="17" t="s">
        <v>41</v>
      </c>
      <c r="F9" s="11">
        <f>COUNTIF(Applications!$F$4:$F$63,"Offer")</f>
      </c>
    </row>
    <row r="10" spans="5:6" x14ac:dyDescent="0.25">
      <c r="E10" s="17" t="s">
        <v>40</v>
      </c>
      <c r="F10" s="11">
        <f>COUNTIF(Applications!$F$4:$F$63,"Accepted")</f>
      </c>
    </row>
    <row r="11" spans="2:6" x14ac:dyDescent="0.25">
      <c r="B11" s="16" t="s">
        <v>42</v>
      </c>
      <c r="C11" s="18">
        <f>IF($C$6=0,"",($C$7)/$C$6)</f>
      </c>
      <c r="E11" s="17" t="s">
        <v>43</v>
      </c>
      <c r="F11" s="11">
        <f>COUNTIF(Applications!$F$4:$F$63,"Rejected")</f>
      </c>
    </row>
    <row r="12" spans="2:6" x14ac:dyDescent="0.25">
      <c r="B12" s="19" t="s">
        <v>44</v>
      </c>
      <c r="E12" s="17" t="s">
        <v>45</v>
      </c>
      <c r="F12" s="11">
        <f>COUNTIF(Applications!$F$4:$F$63,"Ghosted")</f>
      </c>
    </row>
    <row r="15" spans="2:2" x14ac:dyDescent="0.25">
      <c r="B15" s="5" t="s">
        <v>46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Applications</vt:lpstr>
      <vt:lpstr>Dashboard</vt:lpstr>
    </vt:vector>
  </TitlesOfParts>
  <Company>LeadAfrik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 Public Economics Hub</dc:creator>
  <dc:title/>
  <dc:subject/>
  <dc:description/>
  <cp:keywords/>
  <cp:category/>
  <cp:lastModifiedBy>Unknown</cp:lastModifiedBy>
  <dcterms:created xsi:type="dcterms:W3CDTF">2026-07-29T06:19:06Z</dcterms:created>
  <dcterms:modified xsi:type="dcterms:W3CDTF">2026-07-29T06:19:06Z</dcterms:modified>
</cp:coreProperties>
</file>