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Students" state="visible" r:id="rId5"/>
    <sheet sheetId="3" name="Lesson Log" state="visible" r:id="rId6"/>
    <sheet sheetId="4" name="Monthly Summary" state="visible" r:id="rId7"/>
  </sheets>
  <calcPr calcId="171027" fullCalcOnLoad="1"/>
</workbook>
</file>

<file path=xl/sharedStrings.xml><?xml version="1.0" encoding="utf-8"?>
<sst xmlns="http://schemas.openxmlformats.org/spreadsheetml/2006/main" count="78" uniqueCount="59">
  <si>
    <t>LeadAfrik</t>
  </si>
  <si>
    <t>Private Tuition Income Tracker</t>
  </si>
  <si>
    <t>Know exactly what every student owes and what you have earned — one clean book for your tuition income, in KES.</t>
  </si>
  <si>
    <t>How to use it</t>
  </si>
  <si>
    <t>1.  On Students, add each student, the subject you teach them and the agreed rate per lesson (KES).</t>
  </si>
  <si>
    <t>2.  On Lesson Log, add one row per session: the date, pick the student, how many lessons, and whether they paid. The amount billed is worked out from the rate for you.</t>
  </si>
  <si>
    <t>3.  Students shows each learner’s total billed, paid and balance (red when they owe). Monthly Summary totals your income and outstanding by month.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</si>
  <si>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</si>
  <si>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</si>
  <si>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</si>
  <si>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(a clash, a loss, an unpaid balance).</t>
  </si>
  <si>
    <t xml:space="preserve">   Green — good news (paid up, on target, no clash).</t>
  </si>
  <si>
    <t>Works in Excel, WPS or Google Sheets. On your phone, upload to Google Drive and open with Google Sheets.</t>
  </si>
  <si>
    <t>Ready to run your tuition like a business? Keep the books automatically with Biashara Yangu at leadafrik.com.</t>
  </si>
  <si>
    <t>© LeadAfrik · leadafrik.com/templates · Built to be used.</t>
  </si>
  <si>
    <t>Student</t>
  </si>
  <si>
    <t>Subject</t>
  </si>
  <si>
    <t>Rate / lesson (KES)</t>
  </si>
  <si>
    <t>Lessons</t>
  </si>
  <si>
    <t>Billed / Mapato (KES)</t>
  </si>
  <si>
    <t>Paid / Amelipa (KES)</t>
  </si>
  <si>
    <t>Balance / Salio (KES)</t>
  </si>
  <si>
    <t>Brian Mwangi</t>
  </si>
  <si>
    <t>Mathematics</t>
  </si>
  <si>
    <t>Faith Njeri</t>
  </si>
  <si>
    <t>English</t>
  </si>
  <si>
    <t>Kevin Otieno</t>
  </si>
  <si>
    <t>Physics</t>
  </si>
  <si>
    <t>Aisha Hassan</t>
  </si>
  <si>
    <t>Kiswahili</t>
  </si>
  <si>
    <t>Date</t>
  </si>
  <si>
    <t>Rate (KES)</t>
  </si>
  <si>
    <t>Paid? / Amelipa?</t>
  </si>
  <si>
    <t>Paid (KES)</t>
  </si>
  <si>
    <t>Month</t>
  </si>
  <si>
    <t>Notes</t>
  </si>
  <si>
    <t>Yes</t>
  </si>
  <si>
    <t>No</t>
  </si>
  <si>
    <t>Monthly Summary</t>
  </si>
  <si>
    <t>Income billed, income paid and what is still outstanding, month by month.</t>
  </si>
  <si>
    <t>Total billed / Mapato</t>
  </si>
  <si>
    <t>Total paid / Amelipa</t>
  </si>
  <si>
    <t>Outstanding / Salio</t>
  </si>
  <si>
    <t>Income / Mapato</t>
  </si>
  <si>
    <t>Paid / Amelipa</t>
  </si>
  <si>
    <t>Balance / Salio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</si>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</sst>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-#,##0"/>
    <numFmt numFmtId="165" formatCode="0.0"/>
    <numFmt numFmtId="166" formatCode="dd-mmm-yyyy"/>
  </numFmts>
  <fonts count="19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color rgb="FF1A2847"/>
      <sz val="11"/>
      <name val="Calibri"/>
    </font>
    <font>
      <b/>
      <color rgb="FF1F7A4D"/>
      <sz val="11"/>
      <name val="Calibri"/>
    </font>
    <font>
      <b/>
      <color rgb="FFC0392B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5" fontId="6" fillId="0" borderId="1" xfId="0" applyNumberFormat="1" applyFont="1" applyBorder="1"/>
    <xf numFmtId="164" fontId="6" fillId="0" borderId="1" xfId="0" applyNumberFormat="1" applyFont="1" applyBorder="1"/>
    <xf numFmtId="165" fontId="6" fillId="4" borderId="1" xfId="0" applyNumberFormat="1" applyFont="1" applyFill="1" applyBorder="1"/>
    <xf numFmtId="164" fontId="6" fillId="4" borderId="1" xfId="0" applyNumberFormat="1" applyFont="1" applyFill="1" applyBorder="1"/>
    <xf numFmtId="166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164" fontId="16" fillId="0" borderId="1" xfId="0" applyNumberFormat="1" applyFont="1" applyBorder="1"/>
    <xf numFmtId="164" fontId="17" fillId="0" borderId="1" xfId="0" applyNumberFormat="1" applyFont="1" applyBorder="1"/>
    <xf numFmtId="164" fontId="18" fillId="0" borderId="1" xfId="0" applyNumberFormat="1" applyFont="1" applyBorder="1"/>
    <xf numFmtId="0" fontId="6" fillId="4" borderId="1" xfId="0" applyFont="1" applyFill="1" applyBorder="1"/>
    <xf numFmtId="165" fontId="15" fillId="0" borderId="1" xfId="0" applyNumberFormat="1" applyFont="1" applyBorder="1"/>
    <xf numFmtId="164" fontId="15" fillId="0" borderId="1" xfId="0" applyNumberFormat="1" applyFont="1" applyBorder="1"/>
  </cellXfs>
  <cellStyles count="1">
    <cellStyle name="Normal" xfId="0" builtinId="0"/>
  </cellStyles>
  <dxfs count="5">
    <dxf>
      <font>
        <b/>
        <color rgb="FFC0392B"/>
      </font>
    </dxf>
    <dxf>
      <font>
        <b/>
        <color rgb="FFC0392B"/>
      </font>
    </dxf>
    <dxf>
      <font>
        <b/>
        <color rgb="FF1F7A4D"/>
      </font>
    </dxf>
    <dxf>
      <font>
        <b/>
        <color rgb="FF1F7A4D"/>
      </font>
    </dxf>
    <dxf>
      <font>
        <color rgb="FFC039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18" customHeight="1" spans="2:2" x14ac:dyDescent="0.25">
      <c r="B17" s="10" t="s">
        <v>12</v>
      </c>
    </row>
    <row r="19" ht="18" customHeight="1" spans="2:2" x14ac:dyDescent="0.25">
      <c r="B19" s="11" t="s">
        <v>13</v>
      </c>
    </row>
    <row r="20" ht="17" customHeight="1" spans="2:2" x14ac:dyDescent="0.25">
      <c r="B20" s="1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G6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8" customWidth="1"/>
    <col min="3" max="3" width="16" customWidth="1"/>
    <col min="4" max="4" width="11" customWidth="1"/>
    <col min="5" max="7" width="17" customWidth="1"/>
  </cols>
  <sheetData>
    <row r="1" ht="30" customHeight="1" spans="1:7" x14ac:dyDescent="0.25">
      <c r="A1" s="13" t="s">
        <v>15</v>
      </c>
      <c r="B1" s="13" t="s">
        <v>16</v>
      </c>
      <c r="C1" s="13" t="s">
        <v>17</v>
      </c>
      <c r="D1" s="13" t="s">
        <v>18</v>
      </c>
      <c r="E1" s="13" t="s">
        <v>19</v>
      </c>
      <c r="F1" s="13" t="s">
        <v>20</v>
      </c>
      <c r="G1" s="13" t="s">
        <v>21</v>
      </c>
    </row>
    <row r="2" spans="1:7" x14ac:dyDescent="0.25">
      <c r="A2" s="14" t="s">
        <v>22</v>
      </c>
      <c r="B2" s="14" t="s">
        <v>23</v>
      </c>
      <c r="C2" s="15">
        <v>800</v>
      </c>
      <c r="D2" s="16">
        <f>IF($A2="","",SUMIF('Lesson Log'!$B$2:$B$401,$A2,'Lesson Log'!$C$2:$C$401))</f>
      </c>
      <c r="E2" s="17">
        <f>IF($A2="","",SUMIF('Lesson Log'!$B$2:$B$401,$A2,'Lesson Log'!$E$2:$E$401))</f>
      </c>
      <c r="F2" s="17">
        <f>IF($A2="","",SUMIF('Lesson Log'!$B$2:$B$401,$A2,'Lesson Log'!$G$2:$G$401))</f>
      </c>
      <c r="G2" s="17">
        <f>IF($A2="","",$E2-$F2)</f>
      </c>
    </row>
    <row r="3" spans="1:7" x14ac:dyDescent="0.25">
      <c r="A3" s="14" t="s">
        <v>24</v>
      </c>
      <c r="B3" s="14" t="s">
        <v>25</v>
      </c>
      <c r="C3" s="15">
        <v>700</v>
      </c>
      <c r="D3" s="18">
        <f>IF($A3="","",SUMIF('Lesson Log'!$B$2:$B$401,$A3,'Lesson Log'!$C$2:$C$401))</f>
      </c>
      <c r="E3" s="19">
        <f>IF($A3="","",SUMIF('Lesson Log'!$B$2:$B$401,$A3,'Lesson Log'!$E$2:$E$401))</f>
      </c>
      <c r="F3" s="19">
        <f>IF($A3="","",SUMIF('Lesson Log'!$B$2:$B$401,$A3,'Lesson Log'!$G$2:$G$401))</f>
      </c>
      <c r="G3" s="19">
        <f>IF($A3="","",$E3-$F3)</f>
      </c>
    </row>
    <row r="4" spans="1:7" x14ac:dyDescent="0.25">
      <c r="A4" s="14" t="s">
        <v>26</v>
      </c>
      <c r="B4" s="14" t="s">
        <v>27</v>
      </c>
      <c r="C4" s="15">
        <v>1000</v>
      </c>
      <c r="D4" s="16">
        <f>IF($A4="","",SUMIF('Lesson Log'!$B$2:$B$401,$A4,'Lesson Log'!$C$2:$C$401))</f>
      </c>
      <c r="E4" s="17">
        <f>IF($A4="","",SUMIF('Lesson Log'!$B$2:$B$401,$A4,'Lesson Log'!$E$2:$E$401))</f>
      </c>
      <c r="F4" s="17">
        <f>IF($A4="","",SUMIF('Lesson Log'!$B$2:$B$401,$A4,'Lesson Log'!$G$2:$G$401))</f>
      </c>
      <c r="G4" s="17">
        <f>IF($A4="","",$E4-$F4)</f>
      </c>
    </row>
    <row r="5" spans="1:7" x14ac:dyDescent="0.25">
      <c r="A5" s="14" t="s">
        <v>28</v>
      </c>
      <c r="B5" s="14" t="s">
        <v>29</v>
      </c>
      <c r="C5" s="15">
        <v>600</v>
      </c>
      <c r="D5" s="18">
        <f>IF($A5="","",SUMIF('Lesson Log'!$B$2:$B$401,$A5,'Lesson Log'!$C$2:$C$401))</f>
      </c>
      <c r="E5" s="19">
        <f>IF($A5="","",SUMIF('Lesson Log'!$B$2:$B$401,$A5,'Lesson Log'!$E$2:$E$401))</f>
      </c>
      <c r="F5" s="19">
        <f>IF($A5="","",SUMIF('Lesson Log'!$B$2:$B$401,$A5,'Lesson Log'!$G$2:$G$401))</f>
      </c>
      <c r="G5" s="19">
        <f>IF($A5="","",$E5-$F5)</f>
      </c>
    </row>
    <row r="6" spans="1:7" x14ac:dyDescent="0.25">
      <c r="A6" s="14"/>
      <c r="B6" s="14"/>
      <c r="C6" s="15"/>
      <c r="D6" s="16">
        <f>IF($A6="","",SUMIF('Lesson Log'!$B$2:$B$401,$A6,'Lesson Log'!$C$2:$C$401))</f>
      </c>
      <c r="E6" s="17">
        <f>IF($A6="","",SUMIF('Lesson Log'!$B$2:$B$401,$A6,'Lesson Log'!$E$2:$E$401))</f>
      </c>
      <c r="F6" s="17">
        <f>IF($A6="","",SUMIF('Lesson Log'!$B$2:$B$401,$A6,'Lesson Log'!$G$2:$G$401))</f>
      </c>
      <c r="G6" s="17">
        <f>IF($A6="","",$E6-$F6)</f>
      </c>
    </row>
    <row r="7" spans="1:7" x14ac:dyDescent="0.25">
      <c r="A7" s="14"/>
      <c r="B7" s="14"/>
      <c r="C7" s="15"/>
      <c r="D7" s="18">
        <f>IF($A7="","",SUMIF('Lesson Log'!$B$2:$B$401,$A7,'Lesson Log'!$C$2:$C$401))</f>
      </c>
      <c r="E7" s="19">
        <f>IF($A7="","",SUMIF('Lesson Log'!$B$2:$B$401,$A7,'Lesson Log'!$E$2:$E$401))</f>
      </c>
      <c r="F7" s="19">
        <f>IF($A7="","",SUMIF('Lesson Log'!$B$2:$B$401,$A7,'Lesson Log'!$G$2:$G$401))</f>
      </c>
      <c r="G7" s="19">
        <f>IF($A7="","",$E7-$F7)</f>
      </c>
    </row>
    <row r="8" spans="1:7" x14ac:dyDescent="0.25">
      <c r="A8" s="14"/>
      <c r="B8" s="14"/>
      <c r="C8" s="15"/>
      <c r="D8" s="16">
        <f>IF($A8="","",SUMIF('Lesson Log'!$B$2:$B$401,$A8,'Lesson Log'!$C$2:$C$401))</f>
      </c>
      <c r="E8" s="17">
        <f>IF($A8="","",SUMIF('Lesson Log'!$B$2:$B$401,$A8,'Lesson Log'!$E$2:$E$401))</f>
      </c>
      <c r="F8" s="17">
        <f>IF($A8="","",SUMIF('Lesson Log'!$B$2:$B$401,$A8,'Lesson Log'!$G$2:$G$401))</f>
      </c>
      <c r="G8" s="17">
        <f>IF($A8="","",$E8-$F8)</f>
      </c>
    </row>
    <row r="9" spans="1:7" x14ac:dyDescent="0.25">
      <c r="A9" s="14"/>
      <c r="B9" s="14"/>
      <c r="C9" s="15"/>
      <c r="D9" s="18">
        <f>IF($A9="","",SUMIF('Lesson Log'!$B$2:$B$401,$A9,'Lesson Log'!$C$2:$C$401))</f>
      </c>
      <c r="E9" s="19">
        <f>IF($A9="","",SUMIF('Lesson Log'!$B$2:$B$401,$A9,'Lesson Log'!$E$2:$E$401))</f>
      </c>
      <c r="F9" s="19">
        <f>IF($A9="","",SUMIF('Lesson Log'!$B$2:$B$401,$A9,'Lesson Log'!$G$2:$G$401))</f>
      </c>
      <c r="G9" s="19">
        <f>IF($A9="","",$E9-$F9)</f>
      </c>
    </row>
    <row r="10" spans="1:7" x14ac:dyDescent="0.25">
      <c r="A10" s="14"/>
      <c r="B10" s="14"/>
      <c r="C10" s="15"/>
      <c r="D10" s="16">
        <f>IF($A10="","",SUMIF('Lesson Log'!$B$2:$B$401,$A10,'Lesson Log'!$C$2:$C$401))</f>
      </c>
      <c r="E10" s="17">
        <f>IF($A10="","",SUMIF('Lesson Log'!$B$2:$B$401,$A10,'Lesson Log'!$E$2:$E$401))</f>
      </c>
      <c r="F10" s="17">
        <f>IF($A10="","",SUMIF('Lesson Log'!$B$2:$B$401,$A10,'Lesson Log'!$G$2:$G$401))</f>
      </c>
      <c r="G10" s="17">
        <f>IF($A10="","",$E10-$F10)</f>
      </c>
    </row>
    <row r="11" spans="1:7" x14ac:dyDescent="0.25">
      <c r="A11" s="14"/>
      <c r="B11" s="14"/>
      <c r="C11" s="15"/>
      <c r="D11" s="18">
        <f>IF($A11="","",SUMIF('Lesson Log'!$B$2:$B$401,$A11,'Lesson Log'!$C$2:$C$401))</f>
      </c>
      <c r="E11" s="19">
        <f>IF($A11="","",SUMIF('Lesson Log'!$B$2:$B$401,$A11,'Lesson Log'!$E$2:$E$401))</f>
      </c>
      <c r="F11" s="19">
        <f>IF($A11="","",SUMIF('Lesson Log'!$B$2:$B$401,$A11,'Lesson Log'!$G$2:$G$401))</f>
      </c>
      <c r="G11" s="19">
        <f>IF($A11="","",$E11-$F11)</f>
      </c>
    </row>
    <row r="12" spans="1:7" x14ac:dyDescent="0.25">
      <c r="A12" s="14"/>
      <c r="B12" s="14"/>
      <c r="C12" s="15"/>
      <c r="D12" s="16">
        <f>IF($A12="","",SUMIF('Lesson Log'!$B$2:$B$401,$A12,'Lesson Log'!$C$2:$C$401))</f>
      </c>
      <c r="E12" s="17">
        <f>IF($A12="","",SUMIF('Lesson Log'!$B$2:$B$401,$A12,'Lesson Log'!$E$2:$E$401))</f>
      </c>
      <c r="F12" s="17">
        <f>IF($A12="","",SUMIF('Lesson Log'!$B$2:$B$401,$A12,'Lesson Log'!$G$2:$G$401))</f>
      </c>
      <c r="G12" s="17">
        <f>IF($A12="","",$E12-$F12)</f>
      </c>
    </row>
    <row r="13" spans="1:7" x14ac:dyDescent="0.25">
      <c r="A13" s="14"/>
      <c r="B13" s="14"/>
      <c r="C13" s="15"/>
      <c r="D13" s="18">
        <f>IF($A13="","",SUMIF('Lesson Log'!$B$2:$B$401,$A13,'Lesson Log'!$C$2:$C$401))</f>
      </c>
      <c r="E13" s="19">
        <f>IF($A13="","",SUMIF('Lesson Log'!$B$2:$B$401,$A13,'Lesson Log'!$E$2:$E$401))</f>
      </c>
      <c r="F13" s="19">
        <f>IF($A13="","",SUMIF('Lesson Log'!$B$2:$B$401,$A13,'Lesson Log'!$G$2:$G$401))</f>
      </c>
      <c r="G13" s="19">
        <f>IF($A13="","",$E13-$F13)</f>
      </c>
    </row>
    <row r="14" spans="1:7" x14ac:dyDescent="0.25">
      <c r="A14" s="14"/>
      <c r="B14" s="14"/>
      <c r="C14" s="15"/>
      <c r="D14" s="16">
        <f>IF($A14="","",SUMIF('Lesson Log'!$B$2:$B$401,$A14,'Lesson Log'!$C$2:$C$401))</f>
      </c>
      <c r="E14" s="17">
        <f>IF($A14="","",SUMIF('Lesson Log'!$B$2:$B$401,$A14,'Lesson Log'!$E$2:$E$401))</f>
      </c>
      <c r="F14" s="17">
        <f>IF($A14="","",SUMIF('Lesson Log'!$B$2:$B$401,$A14,'Lesson Log'!$G$2:$G$401))</f>
      </c>
      <c r="G14" s="17">
        <f>IF($A14="","",$E14-$F14)</f>
      </c>
    </row>
    <row r="15" spans="1:7" x14ac:dyDescent="0.25">
      <c r="A15" s="14"/>
      <c r="B15" s="14"/>
      <c r="C15" s="15"/>
      <c r="D15" s="18">
        <f>IF($A15="","",SUMIF('Lesson Log'!$B$2:$B$401,$A15,'Lesson Log'!$C$2:$C$401))</f>
      </c>
      <c r="E15" s="19">
        <f>IF($A15="","",SUMIF('Lesson Log'!$B$2:$B$401,$A15,'Lesson Log'!$E$2:$E$401))</f>
      </c>
      <c r="F15" s="19">
        <f>IF($A15="","",SUMIF('Lesson Log'!$B$2:$B$401,$A15,'Lesson Log'!$G$2:$G$401))</f>
      </c>
      <c r="G15" s="19">
        <f>IF($A15="","",$E15-$F15)</f>
      </c>
    </row>
    <row r="16" spans="1:7" x14ac:dyDescent="0.25">
      <c r="A16" s="14"/>
      <c r="B16" s="14"/>
      <c r="C16" s="15"/>
      <c r="D16" s="16">
        <f>IF($A16="","",SUMIF('Lesson Log'!$B$2:$B$401,$A16,'Lesson Log'!$C$2:$C$401))</f>
      </c>
      <c r="E16" s="17">
        <f>IF($A16="","",SUMIF('Lesson Log'!$B$2:$B$401,$A16,'Lesson Log'!$E$2:$E$401))</f>
      </c>
      <c r="F16" s="17">
        <f>IF($A16="","",SUMIF('Lesson Log'!$B$2:$B$401,$A16,'Lesson Log'!$G$2:$G$401))</f>
      </c>
      <c r="G16" s="17">
        <f>IF($A16="","",$E16-$F16)</f>
      </c>
    </row>
    <row r="17" spans="1:7" x14ac:dyDescent="0.25">
      <c r="A17" s="14"/>
      <c r="B17" s="14"/>
      <c r="C17" s="15"/>
      <c r="D17" s="18">
        <f>IF($A17="","",SUMIF('Lesson Log'!$B$2:$B$401,$A17,'Lesson Log'!$C$2:$C$401))</f>
      </c>
      <c r="E17" s="19">
        <f>IF($A17="","",SUMIF('Lesson Log'!$B$2:$B$401,$A17,'Lesson Log'!$E$2:$E$401))</f>
      </c>
      <c r="F17" s="19">
        <f>IF($A17="","",SUMIF('Lesson Log'!$B$2:$B$401,$A17,'Lesson Log'!$G$2:$G$401))</f>
      </c>
      <c r="G17" s="19">
        <f>IF($A17="","",$E17-$F17)</f>
      </c>
    </row>
    <row r="18" spans="1:7" x14ac:dyDescent="0.25">
      <c r="A18" s="14"/>
      <c r="B18" s="14"/>
      <c r="C18" s="15"/>
      <c r="D18" s="16">
        <f>IF($A18="","",SUMIF('Lesson Log'!$B$2:$B$401,$A18,'Lesson Log'!$C$2:$C$401))</f>
      </c>
      <c r="E18" s="17">
        <f>IF($A18="","",SUMIF('Lesson Log'!$B$2:$B$401,$A18,'Lesson Log'!$E$2:$E$401))</f>
      </c>
      <c r="F18" s="17">
        <f>IF($A18="","",SUMIF('Lesson Log'!$B$2:$B$401,$A18,'Lesson Log'!$G$2:$G$401))</f>
      </c>
      <c r="G18" s="17">
        <f>IF($A18="","",$E18-$F18)</f>
      </c>
    </row>
    <row r="19" spans="1:7" x14ac:dyDescent="0.25">
      <c r="A19" s="14"/>
      <c r="B19" s="14"/>
      <c r="C19" s="15"/>
      <c r="D19" s="18">
        <f>IF($A19="","",SUMIF('Lesson Log'!$B$2:$B$401,$A19,'Lesson Log'!$C$2:$C$401))</f>
      </c>
      <c r="E19" s="19">
        <f>IF($A19="","",SUMIF('Lesson Log'!$B$2:$B$401,$A19,'Lesson Log'!$E$2:$E$401))</f>
      </c>
      <c r="F19" s="19">
        <f>IF($A19="","",SUMIF('Lesson Log'!$B$2:$B$401,$A19,'Lesson Log'!$G$2:$G$401))</f>
      </c>
      <c r="G19" s="19">
        <f>IF($A19="","",$E19-$F19)</f>
      </c>
    </row>
    <row r="20" spans="1:7" x14ac:dyDescent="0.25">
      <c r="A20" s="14"/>
      <c r="B20" s="14"/>
      <c r="C20" s="15"/>
      <c r="D20" s="16">
        <f>IF($A20="","",SUMIF('Lesson Log'!$B$2:$B$401,$A20,'Lesson Log'!$C$2:$C$401))</f>
      </c>
      <c r="E20" s="17">
        <f>IF($A20="","",SUMIF('Lesson Log'!$B$2:$B$401,$A20,'Lesson Log'!$E$2:$E$401))</f>
      </c>
      <c r="F20" s="17">
        <f>IF($A20="","",SUMIF('Lesson Log'!$B$2:$B$401,$A20,'Lesson Log'!$G$2:$G$401))</f>
      </c>
      <c r="G20" s="17">
        <f>IF($A20="","",$E20-$F20)</f>
      </c>
    </row>
    <row r="21" spans="1:7" x14ac:dyDescent="0.25">
      <c r="A21" s="14"/>
      <c r="B21" s="14"/>
      <c r="C21" s="15"/>
      <c r="D21" s="18">
        <f>IF($A21="","",SUMIF('Lesson Log'!$B$2:$B$401,$A21,'Lesson Log'!$C$2:$C$401))</f>
      </c>
      <c r="E21" s="19">
        <f>IF($A21="","",SUMIF('Lesson Log'!$B$2:$B$401,$A21,'Lesson Log'!$E$2:$E$401))</f>
      </c>
      <c r="F21" s="19">
        <f>IF($A21="","",SUMIF('Lesson Log'!$B$2:$B$401,$A21,'Lesson Log'!$G$2:$G$401))</f>
      </c>
      <c r="G21" s="19">
        <f>IF($A21="","",$E21-$F21)</f>
      </c>
    </row>
    <row r="22" spans="1:7" x14ac:dyDescent="0.25">
      <c r="A22" s="14"/>
      <c r="B22" s="14"/>
      <c r="C22" s="15"/>
      <c r="D22" s="16">
        <f>IF($A22="","",SUMIF('Lesson Log'!$B$2:$B$401,$A22,'Lesson Log'!$C$2:$C$401))</f>
      </c>
      <c r="E22" s="17">
        <f>IF($A22="","",SUMIF('Lesson Log'!$B$2:$B$401,$A22,'Lesson Log'!$E$2:$E$401))</f>
      </c>
      <c r="F22" s="17">
        <f>IF($A22="","",SUMIF('Lesson Log'!$B$2:$B$401,$A22,'Lesson Log'!$G$2:$G$401))</f>
      </c>
      <c r="G22" s="17">
        <f>IF($A22="","",$E22-$F22)</f>
      </c>
    </row>
    <row r="23" spans="1:7" x14ac:dyDescent="0.25">
      <c r="A23" s="14"/>
      <c r="B23" s="14"/>
      <c r="C23" s="15"/>
      <c r="D23" s="18">
        <f>IF($A23="","",SUMIF('Lesson Log'!$B$2:$B$401,$A23,'Lesson Log'!$C$2:$C$401))</f>
      </c>
      <c r="E23" s="19">
        <f>IF($A23="","",SUMIF('Lesson Log'!$B$2:$B$401,$A23,'Lesson Log'!$E$2:$E$401))</f>
      </c>
      <c r="F23" s="19">
        <f>IF($A23="","",SUMIF('Lesson Log'!$B$2:$B$401,$A23,'Lesson Log'!$G$2:$G$401))</f>
      </c>
      <c r="G23" s="19">
        <f>IF($A23="","",$E23-$F23)</f>
      </c>
    </row>
    <row r="24" spans="1:7" x14ac:dyDescent="0.25">
      <c r="A24" s="14"/>
      <c r="B24" s="14"/>
      <c r="C24" s="15"/>
      <c r="D24" s="16">
        <f>IF($A24="","",SUMIF('Lesson Log'!$B$2:$B$401,$A24,'Lesson Log'!$C$2:$C$401))</f>
      </c>
      <c r="E24" s="17">
        <f>IF($A24="","",SUMIF('Lesson Log'!$B$2:$B$401,$A24,'Lesson Log'!$E$2:$E$401))</f>
      </c>
      <c r="F24" s="17">
        <f>IF($A24="","",SUMIF('Lesson Log'!$B$2:$B$401,$A24,'Lesson Log'!$G$2:$G$401))</f>
      </c>
      <c r="G24" s="17">
        <f>IF($A24="","",$E24-$F24)</f>
      </c>
    </row>
    <row r="25" spans="1:7" x14ac:dyDescent="0.25">
      <c r="A25" s="14"/>
      <c r="B25" s="14"/>
      <c r="C25" s="15"/>
      <c r="D25" s="18">
        <f>IF($A25="","",SUMIF('Lesson Log'!$B$2:$B$401,$A25,'Lesson Log'!$C$2:$C$401))</f>
      </c>
      <c r="E25" s="19">
        <f>IF($A25="","",SUMIF('Lesson Log'!$B$2:$B$401,$A25,'Lesson Log'!$E$2:$E$401))</f>
      </c>
      <c r="F25" s="19">
        <f>IF($A25="","",SUMIF('Lesson Log'!$B$2:$B$401,$A25,'Lesson Log'!$G$2:$G$401))</f>
      </c>
      <c r="G25" s="19">
        <f>IF($A25="","",$E25-$F25)</f>
      </c>
    </row>
    <row r="26" spans="1:7" x14ac:dyDescent="0.25">
      <c r="A26" s="14"/>
      <c r="B26" s="14"/>
      <c r="C26" s="15"/>
      <c r="D26" s="16">
        <f>IF($A26="","",SUMIF('Lesson Log'!$B$2:$B$401,$A26,'Lesson Log'!$C$2:$C$401))</f>
      </c>
      <c r="E26" s="17">
        <f>IF($A26="","",SUMIF('Lesson Log'!$B$2:$B$401,$A26,'Lesson Log'!$E$2:$E$401))</f>
      </c>
      <c r="F26" s="17">
        <f>IF($A26="","",SUMIF('Lesson Log'!$B$2:$B$401,$A26,'Lesson Log'!$G$2:$G$401))</f>
      </c>
      <c r="G26" s="17">
        <f>IF($A26="","",$E26-$F26)</f>
      </c>
    </row>
    <row r="27" spans="1:7" x14ac:dyDescent="0.25">
      <c r="A27" s="14"/>
      <c r="B27" s="14"/>
      <c r="C27" s="15"/>
      <c r="D27" s="18">
        <f>IF($A27="","",SUMIF('Lesson Log'!$B$2:$B$401,$A27,'Lesson Log'!$C$2:$C$401))</f>
      </c>
      <c r="E27" s="19">
        <f>IF($A27="","",SUMIF('Lesson Log'!$B$2:$B$401,$A27,'Lesson Log'!$E$2:$E$401))</f>
      </c>
      <c r="F27" s="19">
        <f>IF($A27="","",SUMIF('Lesson Log'!$B$2:$B$401,$A27,'Lesson Log'!$G$2:$G$401))</f>
      </c>
      <c r="G27" s="19">
        <f>IF($A27="","",$E27-$F27)</f>
      </c>
    </row>
    <row r="28" spans="1:7" x14ac:dyDescent="0.25">
      <c r="A28" s="14"/>
      <c r="B28" s="14"/>
      <c r="C28" s="15"/>
      <c r="D28" s="16">
        <f>IF($A28="","",SUMIF('Lesson Log'!$B$2:$B$401,$A28,'Lesson Log'!$C$2:$C$401))</f>
      </c>
      <c r="E28" s="17">
        <f>IF($A28="","",SUMIF('Lesson Log'!$B$2:$B$401,$A28,'Lesson Log'!$E$2:$E$401))</f>
      </c>
      <c r="F28" s="17">
        <f>IF($A28="","",SUMIF('Lesson Log'!$B$2:$B$401,$A28,'Lesson Log'!$G$2:$G$401))</f>
      </c>
      <c r="G28" s="17">
        <f>IF($A28="","",$E28-$F28)</f>
      </c>
    </row>
    <row r="29" spans="1:7" x14ac:dyDescent="0.25">
      <c r="A29" s="14"/>
      <c r="B29" s="14"/>
      <c r="C29" s="15"/>
      <c r="D29" s="18">
        <f>IF($A29="","",SUMIF('Lesson Log'!$B$2:$B$401,$A29,'Lesson Log'!$C$2:$C$401))</f>
      </c>
      <c r="E29" s="19">
        <f>IF($A29="","",SUMIF('Lesson Log'!$B$2:$B$401,$A29,'Lesson Log'!$E$2:$E$401))</f>
      </c>
      <c r="F29" s="19">
        <f>IF($A29="","",SUMIF('Lesson Log'!$B$2:$B$401,$A29,'Lesson Log'!$G$2:$G$401))</f>
      </c>
      <c r="G29" s="19">
        <f>IF($A29="","",$E29-$F29)</f>
      </c>
    </row>
    <row r="30" spans="1:7" x14ac:dyDescent="0.25">
      <c r="A30" s="14"/>
      <c r="B30" s="14"/>
      <c r="C30" s="15"/>
      <c r="D30" s="16">
        <f>IF($A30="","",SUMIF('Lesson Log'!$B$2:$B$401,$A30,'Lesson Log'!$C$2:$C$401))</f>
      </c>
      <c r="E30" s="17">
        <f>IF($A30="","",SUMIF('Lesson Log'!$B$2:$B$401,$A30,'Lesson Log'!$E$2:$E$401))</f>
      </c>
      <c r="F30" s="17">
        <f>IF($A30="","",SUMIF('Lesson Log'!$B$2:$B$401,$A30,'Lesson Log'!$G$2:$G$401))</f>
      </c>
      <c r="G30" s="17">
        <f>IF($A30="","",$E30-$F30)</f>
      </c>
    </row>
    <row r="31" spans="1:7" x14ac:dyDescent="0.25">
      <c r="A31" s="14"/>
      <c r="B31" s="14"/>
      <c r="C31" s="15"/>
      <c r="D31" s="18">
        <f>IF($A31="","",SUMIF('Lesson Log'!$B$2:$B$401,$A31,'Lesson Log'!$C$2:$C$401))</f>
      </c>
      <c r="E31" s="19">
        <f>IF($A31="","",SUMIF('Lesson Log'!$B$2:$B$401,$A31,'Lesson Log'!$E$2:$E$401))</f>
      </c>
      <c r="F31" s="19">
        <f>IF($A31="","",SUMIF('Lesson Log'!$B$2:$B$401,$A31,'Lesson Log'!$G$2:$G$401))</f>
      </c>
      <c r="G31" s="19">
        <f>IF($A31="","",$E31-$F31)</f>
      </c>
    </row>
    <row r="32" spans="1:7" x14ac:dyDescent="0.25">
      <c r="A32" s="14"/>
      <c r="B32" s="14"/>
      <c r="C32" s="15"/>
      <c r="D32" s="16">
        <f>IF($A32="","",SUMIF('Lesson Log'!$B$2:$B$401,$A32,'Lesson Log'!$C$2:$C$401))</f>
      </c>
      <c r="E32" s="17">
        <f>IF($A32="","",SUMIF('Lesson Log'!$B$2:$B$401,$A32,'Lesson Log'!$E$2:$E$401))</f>
      </c>
      <c r="F32" s="17">
        <f>IF($A32="","",SUMIF('Lesson Log'!$B$2:$B$401,$A32,'Lesson Log'!$G$2:$G$401))</f>
      </c>
      <c r="G32" s="17">
        <f>IF($A32="","",$E32-$F32)</f>
      </c>
    </row>
    <row r="33" spans="1:7" x14ac:dyDescent="0.25">
      <c r="A33" s="14"/>
      <c r="B33" s="14"/>
      <c r="C33" s="15"/>
      <c r="D33" s="18">
        <f>IF($A33="","",SUMIF('Lesson Log'!$B$2:$B$401,$A33,'Lesson Log'!$C$2:$C$401))</f>
      </c>
      <c r="E33" s="19">
        <f>IF($A33="","",SUMIF('Lesson Log'!$B$2:$B$401,$A33,'Lesson Log'!$E$2:$E$401))</f>
      </c>
      <c r="F33" s="19">
        <f>IF($A33="","",SUMIF('Lesson Log'!$B$2:$B$401,$A33,'Lesson Log'!$G$2:$G$401))</f>
      </c>
      <c r="G33" s="19">
        <f>IF($A33="","",$E33-$F33)</f>
      </c>
    </row>
    <row r="34" spans="1:7" x14ac:dyDescent="0.25">
      <c r="A34" s="14"/>
      <c r="B34" s="14"/>
      <c r="C34" s="15"/>
      <c r="D34" s="16">
        <f>IF($A34="","",SUMIF('Lesson Log'!$B$2:$B$401,$A34,'Lesson Log'!$C$2:$C$401))</f>
      </c>
      <c r="E34" s="17">
        <f>IF($A34="","",SUMIF('Lesson Log'!$B$2:$B$401,$A34,'Lesson Log'!$E$2:$E$401))</f>
      </c>
      <c r="F34" s="17">
        <f>IF($A34="","",SUMIF('Lesson Log'!$B$2:$B$401,$A34,'Lesson Log'!$G$2:$G$401))</f>
      </c>
      <c r="G34" s="17">
        <f>IF($A34="","",$E34-$F34)</f>
      </c>
    </row>
    <row r="35" spans="1:7" x14ac:dyDescent="0.25">
      <c r="A35" s="14"/>
      <c r="B35" s="14"/>
      <c r="C35" s="15"/>
      <c r="D35" s="18">
        <f>IF($A35="","",SUMIF('Lesson Log'!$B$2:$B$401,$A35,'Lesson Log'!$C$2:$C$401))</f>
      </c>
      <c r="E35" s="19">
        <f>IF($A35="","",SUMIF('Lesson Log'!$B$2:$B$401,$A35,'Lesson Log'!$E$2:$E$401))</f>
      </c>
      <c r="F35" s="19">
        <f>IF($A35="","",SUMIF('Lesson Log'!$B$2:$B$401,$A35,'Lesson Log'!$G$2:$G$401))</f>
      </c>
      <c r="G35" s="19">
        <f>IF($A35="","",$E35-$F35)</f>
      </c>
    </row>
    <row r="36" spans="1:7" x14ac:dyDescent="0.25">
      <c r="A36" s="14"/>
      <c r="B36" s="14"/>
      <c r="C36" s="15"/>
      <c r="D36" s="16">
        <f>IF($A36="","",SUMIF('Lesson Log'!$B$2:$B$401,$A36,'Lesson Log'!$C$2:$C$401))</f>
      </c>
      <c r="E36" s="17">
        <f>IF($A36="","",SUMIF('Lesson Log'!$B$2:$B$401,$A36,'Lesson Log'!$E$2:$E$401))</f>
      </c>
      <c r="F36" s="17">
        <f>IF($A36="","",SUMIF('Lesson Log'!$B$2:$B$401,$A36,'Lesson Log'!$G$2:$G$401))</f>
      </c>
      <c r="G36" s="17">
        <f>IF($A36="","",$E36-$F36)</f>
      </c>
    </row>
    <row r="37" spans="1:7" x14ac:dyDescent="0.25">
      <c r="A37" s="14"/>
      <c r="B37" s="14"/>
      <c r="C37" s="15"/>
      <c r="D37" s="18">
        <f>IF($A37="","",SUMIF('Lesson Log'!$B$2:$B$401,$A37,'Lesson Log'!$C$2:$C$401))</f>
      </c>
      <c r="E37" s="19">
        <f>IF($A37="","",SUMIF('Lesson Log'!$B$2:$B$401,$A37,'Lesson Log'!$E$2:$E$401))</f>
      </c>
      <c r="F37" s="19">
        <f>IF($A37="","",SUMIF('Lesson Log'!$B$2:$B$401,$A37,'Lesson Log'!$G$2:$G$401))</f>
      </c>
      <c r="G37" s="19">
        <f>IF($A37="","",$E37-$F37)</f>
      </c>
    </row>
    <row r="38" spans="1:7" x14ac:dyDescent="0.25">
      <c r="A38" s="14"/>
      <c r="B38" s="14"/>
      <c r="C38" s="15"/>
      <c r="D38" s="16">
        <f>IF($A38="","",SUMIF('Lesson Log'!$B$2:$B$401,$A38,'Lesson Log'!$C$2:$C$401))</f>
      </c>
      <c r="E38" s="17">
        <f>IF($A38="","",SUMIF('Lesson Log'!$B$2:$B$401,$A38,'Lesson Log'!$E$2:$E$401))</f>
      </c>
      <c r="F38" s="17">
        <f>IF($A38="","",SUMIF('Lesson Log'!$B$2:$B$401,$A38,'Lesson Log'!$G$2:$G$401))</f>
      </c>
      <c r="G38" s="17">
        <f>IF($A38="","",$E38-$F38)</f>
      </c>
    </row>
    <row r="39" spans="1:7" x14ac:dyDescent="0.25">
      <c r="A39" s="14"/>
      <c r="B39" s="14"/>
      <c r="C39" s="15"/>
      <c r="D39" s="18">
        <f>IF($A39="","",SUMIF('Lesson Log'!$B$2:$B$401,$A39,'Lesson Log'!$C$2:$C$401))</f>
      </c>
      <c r="E39" s="19">
        <f>IF($A39="","",SUMIF('Lesson Log'!$B$2:$B$401,$A39,'Lesson Log'!$E$2:$E$401))</f>
      </c>
      <c r="F39" s="19">
        <f>IF($A39="","",SUMIF('Lesson Log'!$B$2:$B$401,$A39,'Lesson Log'!$G$2:$G$401))</f>
      </c>
      <c r="G39" s="19">
        <f>IF($A39="","",$E39-$F39)</f>
      </c>
    </row>
    <row r="40" spans="1:7" x14ac:dyDescent="0.25">
      <c r="A40" s="14"/>
      <c r="B40" s="14"/>
      <c r="C40" s="15"/>
      <c r="D40" s="16">
        <f>IF($A40="","",SUMIF('Lesson Log'!$B$2:$B$401,$A40,'Lesson Log'!$C$2:$C$401))</f>
      </c>
      <c r="E40" s="17">
        <f>IF($A40="","",SUMIF('Lesson Log'!$B$2:$B$401,$A40,'Lesson Log'!$E$2:$E$401))</f>
      </c>
      <c r="F40" s="17">
        <f>IF($A40="","",SUMIF('Lesson Log'!$B$2:$B$401,$A40,'Lesson Log'!$G$2:$G$401))</f>
      </c>
      <c r="G40" s="17">
        <f>IF($A40="","",$E40-$F40)</f>
      </c>
    </row>
    <row r="41" spans="1:7" x14ac:dyDescent="0.25">
      <c r="A41" s="14"/>
      <c r="B41" s="14"/>
      <c r="C41" s="15"/>
      <c r="D41" s="18">
        <f>IF($A41="","",SUMIF('Lesson Log'!$B$2:$B$401,$A41,'Lesson Log'!$C$2:$C$401))</f>
      </c>
      <c r="E41" s="19">
        <f>IF($A41="","",SUMIF('Lesson Log'!$B$2:$B$401,$A41,'Lesson Log'!$E$2:$E$401))</f>
      </c>
      <c r="F41" s="19">
        <f>IF($A41="","",SUMIF('Lesson Log'!$B$2:$B$401,$A41,'Lesson Log'!$G$2:$G$401))</f>
      </c>
      <c r="G41" s="19">
        <f>IF($A41="","",$E41-$F41)</f>
      </c>
    </row>
    <row r="42" spans="1:7" x14ac:dyDescent="0.25">
      <c r="A42" s="14"/>
      <c r="B42" s="14"/>
      <c r="C42" s="15"/>
      <c r="D42" s="16">
        <f>IF($A42="","",SUMIF('Lesson Log'!$B$2:$B$401,$A42,'Lesson Log'!$C$2:$C$401))</f>
      </c>
      <c r="E42" s="17">
        <f>IF($A42="","",SUMIF('Lesson Log'!$B$2:$B$401,$A42,'Lesson Log'!$E$2:$E$401))</f>
      </c>
      <c r="F42" s="17">
        <f>IF($A42="","",SUMIF('Lesson Log'!$B$2:$B$401,$A42,'Lesson Log'!$G$2:$G$401))</f>
      </c>
      <c r="G42" s="17">
        <f>IF($A42="","",$E42-$F42)</f>
      </c>
    </row>
    <row r="43" spans="1:7" x14ac:dyDescent="0.25">
      <c r="A43" s="14"/>
      <c r="B43" s="14"/>
      <c r="C43" s="15"/>
      <c r="D43" s="18">
        <f>IF($A43="","",SUMIF('Lesson Log'!$B$2:$B$401,$A43,'Lesson Log'!$C$2:$C$401))</f>
      </c>
      <c r="E43" s="19">
        <f>IF($A43="","",SUMIF('Lesson Log'!$B$2:$B$401,$A43,'Lesson Log'!$E$2:$E$401))</f>
      </c>
      <c r="F43" s="19">
        <f>IF($A43="","",SUMIF('Lesson Log'!$B$2:$B$401,$A43,'Lesson Log'!$G$2:$G$401))</f>
      </c>
      <c r="G43" s="19">
        <f>IF($A43="","",$E43-$F43)</f>
      </c>
    </row>
    <row r="44" spans="1:7" x14ac:dyDescent="0.25">
      <c r="A44" s="14"/>
      <c r="B44" s="14"/>
      <c r="C44" s="15"/>
      <c r="D44" s="16">
        <f>IF($A44="","",SUMIF('Lesson Log'!$B$2:$B$401,$A44,'Lesson Log'!$C$2:$C$401))</f>
      </c>
      <c r="E44" s="17">
        <f>IF($A44="","",SUMIF('Lesson Log'!$B$2:$B$401,$A44,'Lesson Log'!$E$2:$E$401))</f>
      </c>
      <c r="F44" s="17">
        <f>IF($A44="","",SUMIF('Lesson Log'!$B$2:$B$401,$A44,'Lesson Log'!$G$2:$G$401))</f>
      </c>
      <c r="G44" s="17">
        <f>IF($A44="","",$E44-$F44)</f>
      </c>
    </row>
    <row r="45" spans="1:7" x14ac:dyDescent="0.25">
      <c r="A45" s="14"/>
      <c r="B45" s="14"/>
      <c r="C45" s="15"/>
      <c r="D45" s="18">
        <f>IF($A45="","",SUMIF('Lesson Log'!$B$2:$B$401,$A45,'Lesson Log'!$C$2:$C$401))</f>
      </c>
      <c r="E45" s="19">
        <f>IF($A45="","",SUMIF('Lesson Log'!$B$2:$B$401,$A45,'Lesson Log'!$E$2:$E$401))</f>
      </c>
      <c r="F45" s="19">
        <f>IF($A45="","",SUMIF('Lesson Log'!$B$2:$B$401,$A45,'Lesson Log'!$G$2:$G$401))</f>
      </c>
      <c r="G45" s="19">
        <f>IF($A45="","",$E45-$F45)</f>
      </c>
    </row>
    <row r="46" spans="1:7" x14ac:dyDescent="0.25">
      <c r="A46" s="14"/>
      <c r="B46" s="14"/>
      <c r="C46" s="15"/>
      <c r="D46" s="16">
        <f>IF($A46="","",SUMIF('Lesson Log'!$B$2:$B$401,$A46,'Lesson Log'!$C$2:$C$401))</f>
      </c>
      <c r="E46" s="17">
        <f>IF($A46="","",SUMIF('Lesson Log'!$B$2:$B$401,$A46,'Lesson Log'!$E$2:$E$401))</f>
      </c>
      <c r="F46" s="17">
        <f>IF($A46="","",SUMIF('Lesson Log'!$B$2:$B$401,$A46,'Lesson Log'!$G$2:$G$401))</f>
      </c>
      <c r="G46" s="17">
        <f>IF($A46="","",$E46-$F46)</f>
      </c>
    </row>
    <row r="47" spans="1:7" x14ac:dyDescent="0.25">
      <c r="A47" s="14"/>
      <c r="B47" s="14"/>
      <c r="C47" s="15"/>
      <c r="D47" s="18">
        <f>IF($A47="","",SUMIF('Lesson Log'!$B$2:$B$401,$A47,'Lesson Log'!$C$2:$C$401))</f>
      </c>
      <c r="E47" s="19">
        <f>IF($A47="","",SUMIF('Lesson Log'!$B$2:$B$401,$A47,'Lesson Log'!$E$2:$E$401))</f>
      </c>
      <c r="F47" s="19">
        <f>IF($A47="","",SUMIF('Lesson Log'!$B$2:$B$401,$A47,'Lesson Log'!$G$2:$G$401))</f>
      </c>
      <c r="G47" s="19">
        <f>IF($A47="","",$E47-$F47)</f>
      </c>
    </row>
    <row r="48" spans="1:7" x14ac:dyDescent="0.25">
      <c r="A48" s="14"/>
      <c r="B48" s="14"/>
      <c r="C48" s="15"/>
      <c r="D48" s="16">
        <f>IF($A48="","",SUMIF('Lesson Log'!$B$2:$B$401,$A48,'Lesson Log'!$C$2:$C$401))</f>
      </c>
      <c r="E48" s="17">
        <f>IF($A48="","",SUMIF('Lesson Log'!$B$2:$B$401,$A48,'Lesson Log'!$E$2:$E$401))</f>
      </c>
      <c r="F48" s="17">
        <f>IF($A48="","",SUMIF('Lesson Log'!$B$2:$B$401,$A48,'Lesson Log'!$G$2:$G$401))</f>
      </c>
      <c r="G48" s="17">
        <f>IF($A48="","",$E48-$F48)</f>
      </c>
    </row>
    <row r="49" spans="1:7" x14ac:dyDescent="0.25">
      <c r="A49" s="14"/>
      <c r="B49" s="14"/>
      <c r="C49" s="15"/>
      <c r="D49" s="18">
        <f>IF($A49="","",SUMIF('Lesson Log'!$B$2:$B$401,$A49,'Lesson Log'!$C$2:$C$401))</f>
      </c>
      <c r="E49" s="19">
        <f>IF($A49="","",SUMIF('Lesson Log'!$B$2:$B$401,$A49,'Lesson Log'!$E$2:$E$401))</f>
      </c>
      <c r="F49" s="19">
        <f>IF($A49="","",SUMIF('Lesson Log'!$B$2:$B$401,$A49,'Lesson Log'!$G$2:$G$401))</f>
      </c>
      <c r="G49" s="19">
        <f>IF($A49="","",$E49-$F49)</f>
      </c>
    </row>
    <row r="50" spans="1:7" x14ac:dyDescent="0.25">
      <c r="A50" s="14"/>
      <c r="B50" s="14"/>
      <c r="C50" s="15"/>
      <c r="D50" s="16">
        <f>IF($A50="","",SUMIF('Lesson Log'!$B$2:$B$401,$A50,'Lesson Log'!$C$2:$C$401))</f>
      </c>
      <c r="E50" s="17">
        <f>IF($A50="","",SUMIF('Lesson Log'!$B$2:$B$401,$A50,'Lesson Log'!$E$2:$E$401))</f>
      </c>
      <c r="F50" s="17">
        <f>IF($A50="","",SUMIF('Lesson Log'!$B$2:$B$401,$A50,'Lesson Log'!$G$2:$G$401))</f>
      </c>
      <c r="G50" s="17">
        <f>IF($A50="","",$E50-$F50)</f>
      </c>
    </row>
    <row r="51" spans="1:7" x14ac:dyDescent="0.25">
      <c r="A51" s="14"/>
      <c r="B51" s="14"/>
      <c r="C51" s="15"/>
      <c r="D51" s="18">
        <f>IF($A51="","",SUMIF('Lesson Log'!$B$2:$B$401,$A51,'Lesson Log'!$C$2:$C$401))</f>
      </c>
      <c r="E51" s="19">
        <f>IF($A51="","",SUMIF('Lesson Log'!$B$2:$B$401,$A51,'Lesson Log'!$E$2:$E$401))</f>
      </c>
      <c r="F51" s="19">
        <f>IF($A51="","",SUMIF('Lesson Log'!$B$2:$B$401,$A51,'Lesson Log'!$G$2:$G$401))</f>
      </c>
      <c r="G51" s="19">
        <f>IF($A51="","",$E51-$F51)</f>
      </c>
    </row>
    <row r="52" spans="1:7" x14ac:dyDescent="0.25">
      <c r="A52" s="14"/>
      <c r="B52" s="14"/>
      <c r="C52" s="15"/>
      <c r="D52" s="16">
        <f>IF($A52="","",SUMIF('Lesson Log'!$B$2:$B$401,$A52,'Lesson Log'!$C$2:$C$401))</f>
      </c>
      <c r="E52" s="17">
        <f>IF($A52="","",SUMIF('Lesson Log'!$B$2:$B$401,$A52,'Lesson Log'!$E$2:$E$401))</f>
      </c>
      <c r="F52" s="17">
        <f>IF($A52="","",SUMIF('Lesson Log'!$B$2:$B$401,$A52,'Lesson Log'!$G$2:$G$401))</f>
      </c>
      <c r="G52" s="17">
        <f>IF($A52="","",$E52-$F52)</f>
      </c>
    </row>
    <row r="53" spans="1:7" x14ac:dyDescent="0.25">
      <c r="A53" s="14"/>
      <c r="B53" s="14"/>
      <c r="C53" s="15"/>
      <c r="D53" s="18">
        <f>IF($A53="","",SUMIF('Lesson Log'!$B$2:$B$401,$A53,'Lesson Log'!$C$2:$C$401))</f>
      </c>
      <c r="E53" s="19">
        <f>IF($A53="","",SUMIF('Lesson Log'!$B$2:$B$401,$A53,'Lesson Log'!$E$2:$E$401))</f>
      </c>
      <c r="F53" s="19">
        <f>IF($A53="","",SUMIF('Lesson Log'!$B$2:$B$401,$A53,'Lesson Log'!$G$2:$G$401))</f>
      </c>
      <c r="G53" s="19">
        <f>IF($A53="","",$E53-$F53)</f>
      </c>
    </row>
    <row r="54" spans="1:7" x14ac:dyDescent="0.25">
      <c r="A54" s="14"/>
      <c r="B54" s="14"/>
      <c r="C54" s="15"/>
      <c r="D54" s="16">
        <f>IF($A54="","",SUMIF('Lesson Log'!$B$2:$B$401,$A54,'Lesson Log'!$C$2:$C$401))</f>
      </c>
      <c r="E54" s="17">
        <f>IF($A54="","",SUMIF('Lesson Log'!$B$2:$B$401,$A54,'Lesson Log'!$E$2:$E$401))</f>
      </c>
      <c r="F54" s="17">
        <f>IF($A54="","",SUMIF('Lesson Log'!$B$2:$B$401,$A54,'Lesson Log'!$G$2:$G$401))</f>
      </c>
      <c r="G54" s="17">
        <f>IF($A54="","",$E54-$F54)</f>
      </c>
    </row>
    <row r="55" spans="1:7" x14ac:dyDescent="0.25">
      <c r="A55" s="14"/>
      <c r="B55" s="14"/>
      <c r="C55" s="15"/>
      <c r="D55" s="18">
        <f>IF($A55="","",SUMIF('Lesson Log'!$B$2:$B$401,$A55,'Lesson Log'!$C$2:$C$401))</f>
      </c>
      <c r="E55" s="19">
        <f>IF($A55="","",SUMIF('Lesson Log'!$B$2:$B$401,$A55,'Lesson Log'!$E$2:$E$401))</f>
      </c>
      <c r="F55" s="19">
        <f>IF($A55="","",SUMIF('Lesson Log'!$B$2:$B$401,$A55,'Lesson Log'!$G$2:$G$401))</f>
      </c>
      <c r="G55" s="19">
        <f>IF($A55="","",$E55-$F55)</f>
      </c>
    </row>
    <row r="56" spans="1:7" x14ac:dyDescent="0.25">
      <c r="A56" s="14"/>
      <c r="B56" s="14"/>
      <c r="C56" s="15"/>
      <c r="D56" s="16">
        <f>IF($A56="","",SUMIF('Lesson Log'!$B$2:$B$401,$A56,'Lesson Log'!$C$2:$C$401))</f>
      </c>
      <c r="E56" s="17">
        <f>IF($A56="","",SUMIF('Lesson Log'!$B$2:$B$401,$A56,'Lesson Log'!$E$2:$E$401))</f>
      </c>
      <c r="F56" s="17">
        <f>IF($A56="","",SUMIF('Lesson Log'!$B$2:$B$401,$A56,'Lesson Log'!$G$2:$G$401))</f>
      </c>
      <c r="G56" s="17">
        <f>IF($A56="","",$E56-$F56)</f>
      </c>
    </row>
    <row r="57" spans="1:7" x14ac:dyDescent="0.25">
      <c r="A57" s="14"/>
      <c r="B57" s="14"/>
      <c r="C57" s="15"/>
      <c r="D57" s="18">
        <f>IF($A57="","",SUMIF('Lesson Log'!$B$2:$B$401,$A57,'Lesson Log'!$C$2:$C$401))</f>
      </c>
      <c r="E57" s="19">
        <f>IF($A57="","",SUMIF('Lesson Log'!$B$2:$B$401,$A57,'Lesson Log'!$E$2:$E$401))</f>
      </c>
      <c r="F57" s="19">
        <f>IF($A57="","",SUMIF('Lesson Log'!$B$2:$B$401,$A57,'Lesson Log'!$G$2:$G$401))</f>
      </c>
      <c r="G57" s="19">
        <f>IF($A57="","",$E57-$F57)</f>
      </c>
    </row>
    <row r="58" spans="1:7" x14ac:dyDescent="0.25">
      <c r="A58" s="14"/>
      <c r="B58" s="14"/>
      <c r="C58" s="15"/>
      <c r="D58" s="16">
        <f>IF($A58="","",SUMIF('Lesson Log'!$B$2:$B$401,$A58,'Lesson Log'!$C$2:$C$401))</f>
      </c>
      <c r="E58" s="17">
        <f>IF($A58="","",SUMIF('Lesson Log'!$B$2:$B$401,$A58,'Lesson Log'!$E$2:$E$401))</f>
      </c>
      <c r="F58" s="17">
        <f>IF($A58="","",SUMIF('Lesson Log'!$B$2:$B$401,$A58,'Lesson Log'!$G$2:$G$401))</f>
      </c>
      <c r="G58" s="17">
        <f>IF($A58="","",$E58-$F58)</f>
      </c>
    </row>
    <row r="59" spans="1:7" x14ac:dyDescent="0.25">
      <c r="A59" s="14"/>
      <c r="B59" s="14"/>
      <c r="C59" s="15"/>
      <c r="D59" s="18">
        <f>IF($A59="","",SUMIF('Lesson Log'!$B$2:$B$401,$A59,'Lesson Log'!$C$2:$C$401))</f>
      </c>
      <c r="E59" s="19">
        <f>IF($A59="","",SUMIF('Lesson Log'!$B$2:$B$401,$A59,'Lesson Log'!$E$2:$E$401))</f>
      </c>
      <c r="F59" s="19">
        <f>IF($A59="","",SUMIF('Lesson Log'!$B$2:$B$401,$A59,'Lesson Log'!$G$2:$G$401))</f>
      </c>
      <c r="G59" s="19">
        <f>IF($A59="","",$E59-$F59)</f>
      </c>
    </row>
    <row r="60" spans="1:7" x14ac:dyDescent="0.25">
      <c r="A60" s="14"/>
      <c r="B60" s="14"/>
      <c r="C60" s="15"/>
      <c r="D60" s="16">
        <f>IF($A60="","",SUMIF('Lesson Log'!$B$2:$B$401,$A60,'Lesson Log'!$C$2:$C$401))</f>
      </c>
      <c r="E60" s="17">
        <f>IF($A60="","",SUMIF('Lesson Log'!$B$2:$B$401,$A60,'Lesson Log'!$E$2:$E$401))</f>
      </c>
      <c r="F60" s="17">
        <f>IF($A60="","",SUMIF('Lesson Log'!$B$2:$B$401,$A60,'Lesson Log'!$G$2:$G$401))</f>
      </c>
      <c r="G60" s="17">
        <f>IF($A60="","",$E60-$F60)</f>
      </c>
    </row>
    <row r="61" spans="1:7" x14ac:dyDescent="0.25">
      <c r="A61" s="14"/>
      <c r="B61" s="14"/>
      <c r="C61" s="15"/>
      <c r="D61" s="18">
        <f>IF($A61="","",SUMIF('Lesson Log'!$B$2:$B$401,$A61,'Lesson Log'!$C$2:$C$401))</f>
      </c>
      <c r="E61" s="19">
        <f>IF($A61="","",SUMIF('Lesson Log'!$B$2:$B$401,$A61,'Lesson Log'!$E$2:$E$401))</f>
      </c>
      <c r="F61" s="19">
        <f>IF($A61="","",SUMIF('Lesson Log'!$B$2:$B$401,$A61,'Lesson Log'!$G$2:$G$401))</f>
      </c>
      <c r="G61" s="19">
        <f>IF($A61="","",$E61-$F61)</f>
      </c>
    </row>
  </sheetData>
  <sheetProtection sheet="1" formatColumns="0" formatRows="0" sort="0" autoFilter="0"/>
  <conditionalFormatting sqref="G2:G61">
    <cfRule type="cellIs" dxfId="0" priority="1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I4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0" customWidth="1"/>
    <col min="4" max="4" width="13" customWidth="1"/>
    <col min="5" max="5" width="17" customWidth="1"/>
    <col min="6" max="6" width="13" customWidth="1"/>
    <col min="7" max="7" width="14" customWidth="1"/>
    <col min="8" max="8" width="8" hidden="1" customWidth="1"/>
    <col min="9" max="9" width="26" customWidth="1"/>
  </cols>
  <sheetData>
    <row r="1" ht="30" customHeight="1" spans="1:9" x14ac:dyDescent="0.25">
      <c r="A1" s="13" t="s">
        <v>30</v>
      </c>
      <c r="B1" s="13" t="s">
        <v>15</v>
      </c>
      <c r="C1" s="13" t="s">
        <v>18</v>
      </c>
      <c r="D1" s="13" t="s">
        <v>31</v>
      </c>
      <c r="E1" s="13" t="s">
        <v>19</v>
      </c>
      <c r="F1" s="13" t="s">
        <v>32</v>
      </c>
      <c r="G1" s="13" t="s">
        <v>33</v>
      </c>
      <c r="H1" s="13" t="s">
        <v>34</v>
      </c>
      <c r="I1" s="13" t="s">
        <v>35</v>
      </c>
    </row>
    <row r="2" spans="1:9" x14ac:dyDescent="0.25">
      <c r="A2" s="20">
        <v>46030</v>
      </c>
      <c r="B2" s="14" t="s">
        <v>22</v>
      </c>
      <c r="C2" s="21">
        <v>2</v>
      </c>
      <c r="D2" s="17">
        <f>IF($B2="","",IFERROR(VLOOKUP($B2,Students!$A$2:$C$61,3,FALSE),""))</f>
      </c>
      <c r="E2" s="17">
        <f>IF(OR($B2="",N($C2)=0),"",N($C2)*N($D2))</f>
      </c>
      <c r="F2" s="22" t="s">
        <v>36</v>
      </c>
      <c r="G2" s="17">
        <f>IF($B2="","",IF($F2="Yes",N($E2),0))</f>
      </c>
      <c r="H2" s="23">
        <f>IF($A2="","",TEXT($A2,"mmm"))</f>
      </c>
      <c r="I2" s="14"/>
    </row>
    <row r="3" spans="1:9" x14ac:dyDescent="0.25">
      <c r="A3" s="20">
        <v>46037</v>
      </c>
      <c r="B3" s="14" t="s">
        <v>22</v>
      </c>
      <c r="C3" s="21">
        <v>2</v>
      </c>
      <c r="D3" s="19">
        <f>IF($B3="","",IFERROR(VLOOKUP($B3,Students!$A$2:$C$61,3,FALSE),""))</f>
      </c>
      <c r="E3" s="19">
        <f>IF(OR($B3="",N($C3)=0),"",N($C3)*N($D3))</f>
      </c>
      <c r="F3" s="22" t="s">
        <v>37</v>
      </c>
      <c r="G3" s="19">
        <f>IF($B3="","",IF($F3="Yes",N($E3),0))</f>
      </c>
      <c r="H3" s="23">
        <f>IF($A3="","",TEXT($A3,"mmm"))</f>
      </c>
      <c r="I3" s="14"/>
    </row>
    <row r="4" spans="1:9" x14ac:dyDescent="0.25">
      <c r="A4" s="20">
        <v>46032</v>
      </c>
      <c r="B4" s="14" t="s">
        <v>24</v>
      </c>
      <c r="C4" s="21">
        <v>1</v>
      </c>
      <c r="D4" s="17">
        <f>IF($B4="","",IFERROR(VLOOKUP($B4,Students!$A$2:$C$61,3,FALSE),""))</f>
      </c>
      <c r="E4" s="17">
        <f>IF(OR($B4="",N($C4)=0),"",N($C4)*N($D4))</f>
      </c>
      <c r="F4" s="22" t="s">
        <v>36</v>
      </c>
      <c r="G4" s="17">
        <f>IF($B4="","",IF($F4="Yes",N($E4),0))</f>
      </c>
      <c r="H4" s="23">
        <f>IF($A4="","",TEXT($A4,"mmm"))</f>
      </c>
      <c r="I4" s="14"/>
    </row>
    <row r="5" spans="1:9" x14ac:dyDescent="0.25">
      <c r="A5" s="20">
        <v>46058</v>
      </c>
      <c r="B5" s="14" t="s">
        <v>26</v>
      </c>
      <c r="C5" s="21">
        <v>2</v>
      </c>
      <c r="D5" s="19">
        <f>IF($B5="","",IFERROR(VLOOKUP($B5,Students!$A$2:$C$61,3,FALSE),""))</f>
      </c>
      <c r="E5" s="19">
        <f>IF(OR($B5="",N($C5)=0),"",N($C5)*N($D5))</f>
      </c>
      <c r="F5" s="22" t="s">
        <v>36</v>
      </c>
      <c r="G5" s="19">
        <f>IF($B5="","",IF($F5="Yes",N($E5),0))</f>
      </c>
      <c r="H5" s="23">
        <f>IF($A5="","",TEXT($A5,"mmm"))</f>
      </c>
      <c r="I5" s="14"/>
    </row>
    <row r="6" spans="1:9" x14ac:dyDescent="0.25">
      <c r="A6" s="20">
        <v>46065</v>
      </c>
      <c r="B6" s="14" t="s">
        <v>26</v>
      </c>
      <c r="C6" s="21">
        <v>1</v>
      </c>
      <c r="D6" s="17">
        <f>IF($B6="","",IFERROR(VLOOKUP($B6,Students!$A$2:$C$61,3,FALSE),""))</f>
      </c>
      <c r="E6" s="17">
        <f>IF(OR($B6="",N($C6)=0),"",N($C6)*N($D6))</f>
      </c>
      <c r="F6" s="22" t="s">
        <v>37</v>
      </c>
      <c r="G6" s="17">
        <f>IF($B6="","",IF($F6="Yes",N($E6),0))</f>
      </c>
      <c r="H6" s="23">
        <f>IF($A6="","",TEXT($A6,"mmm"))</f>
      </c>
      <c r="I6" s="14"/>
    </row>
    <row r="7" spans="1:9" x14ac:dyDescent="0.25">
      <c r="A7" s="20">
        <v>46073</v>
      </c>
      <c r="B7" s="14" t="s">
        <v>28</v>
      </c>
      <c r="C7" s="21">
        <v>3</v>
      </c>
      <c r="D7" s="19">
        <f>IF($B7="","",IFERROR(VLOOKUP($B7,Students!$A$2:$C$61,3,FALSE),""))</f>
      </c>
      <c r="E7" s="19">
        <f>IF(OR($B7="",N($C7)=0),"",N($C7)*N($D7))</f>
      </c>
      <c r="F7" s="22" t="s">
        <v>36</v>
      </c>
      <c r="G7" s="19">
        <f>IF($B7="","",IF($F7="Yes",N($E7),0))</f>
      </c>
      <c r="H7" s="23">
        <f>IF($A7="","",TEXT($A7,"mmm"))</f>
      </c>
      <c r="I7" s="14"/>
    </row>
    <row r="8" spans="1:9" x14ac:dyDescent="0.25">
      <c r="A8" s="20">
        <v>46084</v>
      </c>
      <c r="B8" s="14" t="s">
        <v>22</v>
      </c>
      <c r="C8" s="21">
        <v>2</v>
      </c>
      <c r="D8" s="17">
        <f>IF($B8="","",IFERROR(VLOOKUP($B8,Students!$A$2:$C$61,3,FALSE),""))</f>
      </c>
      <c r="E8" s="17">
        <f>IF(OR($B8="",N($C8)=0),"",N($C8)*N($D8))</f>
      </c>
      <c r="F8" s="22" t="s">
        <v>36</v>
      </c>
      <c r="G8" s="17">
        <f>IF($B8="","",IF($F8="Yes",N($E8),0))</f>
      </c>
      <c r="H8" s="23">
        <f>IF($A8="","",TEXT($A8,"mmm"))</f>
      </c>
      <c r="I8" s="14"/>
    </row>
    <row r="9" spans="1:9" x14ac:dyDescent="0.25">
      <c r="A9" s="20">
        <v>46090</v>
      </c>
      <c r="B9" s="14" t="s">
        <v>24</v>
      </c>
      <c r="C9" s="21">
        <v>2</v>
      </c>
      <c r="D9" s="19">
        <f>IF($B9="","",IFERROR(VLOOKUP($B9,Students!$A$2:$C$61,3,FALSE),""))</f>
      </c>
      <c r="E9" s="19">
        <f>IF(OR($B9="",N($C9)=0),"",N($C9)*N($D9))</f>
      </c>
      <c r="F9" s="22" t="s">
        <v>37</v>
      </c>
      <c r="G9" s="19">
        <f>IF($B9="","",IF($F9="Yes",N($E9),0))</f>
      </c>
      <c r="H9" s="23">
        <f>IF($A9="","",TEXT($A9,"mmm"))</f>
      </c>
      <c r="I9" s="14"/>
    </row>
    <row r="10" spans="1:9" x14ac:dyDescent="0.25">
      <c r="A10" s="20"/>
      <c r="B10" s="14"/>
      <c r="C10" s="21"/>
      <c r="D10" s="17">
        <f>IF($B10="","",IFERROR(VLOOKUP($B10,Students!$A$2:$C$61,3,FALSE),""))</f>
      </c>
      <c r="E10" s="17">
        <f>IF(OR($B10="",N($C10)=0),"",N($C10)*N($D10))</f>
      </c>
      <c r="F10" s="22"/>
      <c r="G10" s="17">
        <f>IF($B10="","",IF($F10="Yes",N($E10),0))</f>
      </c>
      <c r="H10" s="23">
        <f>IF($A10="","",TEXT($A10,"mmm"))</f>
      </c>
      <c r="I10" s="14"/>
    </row>
    <row r="11" spans="1:9" x14ac:dyDescent="0.25">
      <c r="A11" s="20"/>
      <c r="B11" s="14"/>
      <c r="C11" s="21"/>
      <c r="D11" s="19">
        <f>IF($B11="","",IFERROR(VLOOKUP($B11,Students!$A$2:$C$61,3,FALSE),""))</f>
      </c>
      <c r="E11" s="19">
        <f>IF(OR($B11="",N($C11)=0),"",N($C11)*N($D11))</f>
      </c>
      <c r="F11" s="22"/>
      <c r="G11" s="19">
        <f>IF($B11="","",IF($F11="Yes",N($E11),0))</f>
      </c>
      <c r="H11" s="23">
        <f>IF($A11="","",TEXT($A11,"mmm"))</f>
      </c>
      <c r="I11" s="14"/>
    </row>
    <row r="12" spans="1:9" x14ac:dyDescent="0.25">
      <c r="A12" s="20"/>
      <c r="B12" s="14"/>
      <c r="C12" s="21"/>
      <c r="D12" s="17">
        <f>IF($B12="","",IFERROR(VLOOKUP($B12,Students!$A$2:$C$61,3,FALSE),""))</f>
      </c>
      <c r="E12" s="17">
        <f>IF(OR($B12="",N($C12)=0),"",N($C12)*N($D12))</f>
      </c>
      <c r="F12" s="22"/>
      <c r="G12" s="17">
        <f>IF($B12="","",IF($F12="Yes",N($E12),0))</f>
      </c>
      <c r="H12" s="23">
        <f>IF($A12="","",TEXT($A12,"mmm"))</f>
      </c>
      <c r="I12" s="14"/>
    </row>
    <row r="13" spans="1:9" x14ac:dyDescent="0.25">
      <c r="A13" s="20"/>
      <c r="B13" s="14"/>
      <c r="C13" s="21"/>
      <c r="D13" s="19">
        <f>IF($B13="","",IFERROR(VLOOKUP($B13,Students!$A$2:$C$61,3,FALSE),""))</f>
      </c>
      <c r="E13" s="19">
        <f>IF(OR($B13="",N($C13)=0),"",N($C13)*N($D13))</f>
      </c>
      <c r="F13" s="22"/>
      <c r="G13" s="19">
        <f>IF($B13="","",IF($F13="Yes",N($E13),0))</f>
      </c>
      <c r="H13" s="23">
        <f>IF($A13="","",TEXT($A13,"mmm"))</f>
      </c>
      <c r="I13" s="14"/>
    </row>
    <row r="14" spans="1:9" x14ac:dyDescent="0.25">
      <c r="A14" s="20"/>
      <c r="B14" s="14"/>
      <c r="C14" s="21"/>
      <c r="D14" s="17">
        <f>IF($B14="","",IFERROR(VLOOKUP($B14,Students!$A$2:$C$61,3,FALSE),""))</f>
      </c>
      <c r="E14" s="17">
        <f>IF(OR($B14="",N($C14)=0),"",N($C14)*N($D14))</f>
      </c>
      <c r="F14" s="22"/>
      <c r="G14" s="17">
        <f>IF($B14="","",IF($F14="Yes",N($E14),0))</f>
      </c>
      <c r="H14" s="23">
        <f>IF($A14="","",TEXT($A14,"mmm"))</f>
      </c>
      <c r="I14" s="14"/>
    </row>
    <row r="15" spans="1:9" x14ac:dyDescent="0.25">
      <c r="A15" s="20"/>
      <c r="B15" s="14"/>
      <c r="C15" s="21"/>
      <c r="D15" s="19">
        <f>IF($B15="","",IFERROR(VLOOKUP($B15,Students!$A$2:$C$61,3,FALSE),""))</f>
      </c>
      <c r="E15" s="19">
        <f>IF(OR($B15="",N($C15)=0),"",N($C15)*N($D15))</f>
      </c>
      <c r="F15" s="22"/>
      <c r="G15" s="19">
        <f>IF($B15="","",IF($F15="Yes",N($E15),0))</f>
      </c>
      <c r="H15" s="23">
        <f>IF($A15="","",TEXT($A15,"mmm"))</f>
      </c>
      <c r="I15" s="14"/>
    </row>
    <row r="16" spans="1:9" x14ac:dyDescent="0.25">
      <c r="A16" s="20"/>
      <c r="B16" s="14"/>
      <c r="C16" s="21"/>
      <c r="D16" s="17">
        <f>IF($B16="","",IFERROR(VLOOKUP($B16,Students!$A$2:$C$61,3,FALSE),""))</f>
      </c>
      <c r="E16" s="17">
        <f>IF(OR($B16="",N($C16)=0),"",N($C16)*N($D16))</f>
      </c>
      <c r="F16" s="22"/>
      <c r="G16" s="17">
        <f>IF($B16="","",IF($F16="Yes",N($E16),0))</f>
      </c>
      <c r="H16" s="23">
        <f>IF($A16="","",TEXT($A16,"mmm"))</f>
      </c>
      <c r="I16" s="14"/>
    </row>
    <row r="17" spans="1:9" x14ac:dyDescent="0.25">
      <c r="A17" s="20"/>
      <c r="B17" s="14"/>
      <c r="C17" s="21"/>
      <c r="D17" s="19">
        <f>IF($B17="","",IFERROR(VLOOKUP($B17,Students!$A$2:$C$61,3,FALSE),""))</f>
      </c>
      <c r="E17" s="19">
        <f>IF(OR($B17="",N($C17)=0),"",N($C17)*N($D17))</f>
      </c>
      <c r="F17" s="22"/>
      <c r="G17" s="19">
        <f>IF($B17="","",IF($F17="Yes",N($E17),0))</f>
      </c>
      <c r="H17" s="23">
        <f>IF($A17="","",TEXT($A17,"mmm"))</f>
      </c>
      <c r="I17" s="14"/>
    </row>
    <row r="18" spans="1:9" x14ac:dyDescent="0.25">
      <c r="A18" s="20"/>
      <c r="B18" s="14"/>
      <c r="C18" s="21"/>
      <c r="D18" s="17">
        <f>IF($B18="","",IFERROR(VLOOKUP($B18,Students!$A$2:$C$61,3,FALSE),""))</f>
      </c>
      <c r="E18" s="17">
        <f>IF(OR($B18="",N($C18)=0),"",N($C18)*N($D18))</f>
      </c>
      <c r="F18" s="22"/>
      <c r="G18" s="17">
        <f>IF($B18="","",IF($F18="Yes",N($E18),0))</f>
      </c>
      <c r="H18" s="23">
        <f>IF($A18="","",TEXT($A18,"mmm"))</f>
      </c>
      <c r="I18" s="14"/>
    </row>
    <row r="19" spans="1:9" x14ac:dyDescent="0.25">
      <c r="A19" s="20"/>
      <c r="B19" s="14"/>
      <c r="C19" s="21"/>
      <c r="D19" s="19">
        <f>IF($B19="","",IFERROR(VLOOKUP($B19,Students!$A$2:$C$61,3,FALSE),""))</f>
      </c>
      <c r="E19" s="19">
        <f>IF(OR($B19="",N($C19)=0),"",N($C19)*N($D19))</f>
      </c>
      <c r="F19" s="22"/>
      <c r="G19" s="19">
        <f>IF($B19="","",IF($F19="Yes",N($E19),0))</f>
      </c>
      <c r="H19" s="23">
        <f>IF($A19="","",TEXT($A19,"mmm"))</f>
      </c>
      <c r="I19" s="14"/>
    </row>
    <row r="20" spans="1:9" x14ac:dyDescent="0.25">
      <c r="A20" s="20"/>
      <c r="B20" s="14"/>
      <c r="C20" s="21"/>
      <c r="D20" s="17">
        <f>IF($B20="","",IFERROR(VLOOKUP($B20,Students!$A$2:$C$61,3,FALSE),""))</f>
      </c>
      <c r="E20" s="17">
        <f>IF(OR($B20="",N($C20)=0),"",N($C20)*N($D20))</f>
      </c>
      <c r="F20" s="22"/>
      <c r="G20" s="17">
        <f>IF($B20="","",IF($F20="Yes",N($E20),0))</f>
      </c>
      <c r="H20" s="23">
        <f>IF($A20="","",TEXT($A20,"mmm"))</f>
      </c>
      <c r="I20" s="14"/>
    </row>
    <row r="21" spans="1:9" x14ac:dyDescent="0.25">
      <c r="A21" s="20"/>
      <c r="B21" s="14"/>
      <c r="C21" s="21"/>
      <c r="D21" s="19">
        <f>IF($B21="","",IFERROR(VLOOKUP($B21,Students!$A$2:$C$61,3,FALSE),""))</f>
      </c>
      <c r="E21" s="19">
        <f>IF(OR($B21="",N($C21)=0),"",N($C21)*N($D21))</f>
      </c>
      <c r="F21" s="22"/>
      <c r="G21" s="19">
        <f>IF($B21="","",IF($F21="Yes",N($E21),0))</f>
      </c>
      <c r="H21" s="23">
        <f>IF($A21="","",TEXT($A21,"mmm"))</f>
      </c>
      <c r="I21" s="14"/>
    </row>
    <row r="22" spans="1:9" x14ac:dyDescent="0.25">
      <c r="A22" s="20"/>
      <c r="B22" s="14"/>
      <c r="C22" s="21"/>
      <c r="D22" s="17">
        <f>IF($B22="","",IFERROR(VLOOKUP($B22,Students!$A$2:$C$61,3,FALSE),""))</f>
      </c>
      <c r="E22" s="17">
        <f>IF(OR($B22="",N($C22)=0),"",N($C22)*N($D22))</f>
      </c>
      <c r="F22" s="22"/>
      <c r="G22" s="17">
        <f>IF($B22="","",IF($F22="Yes",N($E22),0))</f>
      </c>
      <c r="H22" s="23">
        <f>IF($A22="","",TEXT($A22,"mmm"))</f>
      </c>
      <c r="I22" s="14"/>
    </row>
    <row r="23" spans="1:9" x14ac:dyDescent="0.25">
      <c r="A23" s="20"/>
      <c r="B23" s="14"/>
      <c r="C23" s="21"/>
      <c r="D23" s="19">
        <f>IF($B23="","",IFERROR(VLOOKUP($B23,Students!$A$2:$C$61,3,FALSE),""))</f>
      </c>
      <c r="E23" s="19">
        <f>IF(OR($B23="",N($C23)=0),"",N($C23)*N($D23))</f>
      </c>
      <c r="F23" s="22"/>
      <c r="G23" s="19">
        <f>IF($B23="","",IF($F23="Yes",N($E23),0))</f>
      </c>
      <c r="H23" s="23">
        <f>IF($A23="","",TEXT($A23,"mmm"))</f>
      </c>
      <c r="I23" s="14"/>
    </row>
    <row r="24" spans="1:9" x14ac:dyDescent="0.25">
      <c r="A24" s="20"/>
      <c r="B24" s="14"/>
      <c r="C24" s="21"/>
      <c r="D24" s="17">
        <f>IF($B24="","",IFERROR(VLOOKUP($B24,Students!$A$2:$C$61,3,FALSE),""))</f>
      </c>
      <c r="E24" s="17">
        <f>IF(OR($B24="",N($C24)=0),"",N($C24)*N($D24))</f>
      </c>
      <c r="F24" s="22"/>
      <c r="G24" s="17">
        <f>IF($B24="","",IF($F24="Yes",N($E24),0))</f>
      </c>
      <c r="H24" s="23">
        <f>IF($A24="","",TEXT($A24,"mmm"))</f>
      </c>
      <c r="I24" s="14"/>
    </row>
    <row r="25" spans="1:9" x14ac:dyDescent="0.25">
      <c r="A25" s="20"/>
      <c r="B25" s="14"/>
      <c r="C25" s="21"/>
      <c r="D25" s="19">
        <f>IF($B25="","",IFERROR(VLOOKUP($B25,Students!$A$2:$C$61,3,FALSE),""))</f>
      </c>
      <c r="E25" s="19">
        <f>IF(OR($B25="",N($C25)=0),"",N($C25)*N($D25))</f>
      </c>
      <c r="F25" s="22"/>
      <c r="G25" s="19">
        <f>IF($B25="","",IF($F25="Yes",N($E25),0))</f>
      </c>
      <c r="H25" s="23">
        <f>IF($A25="","",TEXT($A25,"mmm"))</f>
      </c>
      <c r="I25" s="14"/>
    </row>
    <row r="26" spans="1:9" x14ac:dyDescent="0.25">
      <c r="A26" s="20"/>
      <c r="B26" s="14"/>
      <c r="C26" s="21"/>
      <c r="D26" s="17">
        <f>IF($B26="","",IFERROR(VLOOKUP($B26,Students!$A$2:$C$61,3,FALSE),""))</f>
      </c>
      <c r="E26" s="17">
        <f>IF(OR($B26="",N($C26)=0),"",N($C26)*N($D26))</f>
      </c>
      <c r="F26" s="22"/>
      <c r="G26" s="17">
        <f>IF($B26="","",IF($F26="Yes",N($E26),0))</f>
      </c>
      <c r="H26" s="23">
        <f>IF($A26="","",TEXT($A26,"mmm"))</f>
      </c>
      <c r="I26" s="14"/>
    </row>
    <row r="27" spans="1:9" x14ac:dyDescent="0.25">
      <c r="A27" s="20"/>
      <c r="B27" s="14"/>
      <c r="C27" s="21"/>
      <c r="D27" s="19">
        <f>IF($B27="","",IFERROR(VLOOKUP($B27,Students!$A$2:$C$61,3,FALSE),""))</f>
      </c>
      <c r="E27" s="19">
        <f>IF(OR($B27="",N($C27)=0),"",N($C27)*N($D27))</f>
      </c>
      <c r="F27" s="22"/>
      <c r="G27" s="19">
        <f>IF($B27="","",IF($F27="Yes",N($E27),0))</f>
      </c>
      <c r="H27" s="23">
        <f>IF($A27="","",TEXT($A27,"mmm"))</f>
      </c>
      <c r="I27" s="14"/>
    </row>
    <row r="28" spans="1:9" x14ac:dyDescent="0.25">
      <c r="A28" s="20"/>
      <c r="B28" s="14"/>
      <c r="C28" s="21"/>
      <c r="D28" s="17">
        <f>IF($B28="","",IFERROR(VLOOKUP($B28,Students!$A$2:$C$61,3,FALSE),""))</f>
      </c>
      <c r="E28" s="17">
        <f>IF(OR($B28="",N($C28)=0),"",N($C28)*N($D28))</f>
      </c>
      <c r="F28" s="22"/>
      <c r="G28" s="17">
        <f>IF($B28="","",IF($F28="Yes",N($E28),0))</f>
      </c>
      <c r="H28" s="23">
        <f>IF($A28="","",TEXT($A28,"mmm"))</f>
      </c>
      <c r="I28" s="14"/>
    </row>
    <row r="29" spans="1:9" x14ac:dyDescent="0.25">
      <c r="A29" s="20"/>
      <c r="B29" s="14"/>
      <c r="C29" s="21"/>
      <c r="D29" s="19">
        <f>IF($B29="","",IFERROR(VLOOKUP($B29,Students!$A$2:$C$61,3,FALSE),""))</f>
      </c>
      <c r="E29" s="19">
        <f>IF(OR($B29="",N($C29)=0),"",N($C29)*N($D29))</f>
      </c>
      <c r="F29" s="22"/>
      <c r="G29" s="19">
        <f>IF($B29="","",IF($F29="Yes",N($E29),0))</f>
      </c>
      <c r="H29" s="23">
        <f>IF($A29="","",TEXT($A29,"mmm"))</f>
      </c>
      <c r="I29" s="14"/>
    </row>
    <row r="30" spans="1:9" x14ac:dyDescent="0.25">
      <c r="A30" s="20"/>
      <c r="B30" s="14"/>
      <c r="C30" s="21"/>
      <c r="D30" s="17">
        <f>IF($B30="","",IFERROR(VLOOKUP($B30,Students!$A$2:$C$61,3,FALSE),""))</f>
      </c>
      <c r="E30" s="17">
        <f>IF(OR($B30="",N($C30)=0),"",N($C30)*N($D30))</f>
      </c>
      <c r="F30" s="22"/>
      <c r="G30" s="17">
        <f>IF($B30="","",IF($F30="Yes",N($E30),0))</f>
      </c>
      <c r="H30" s="23">
        <f>IF($A30="","",TEXT($A30,"mmm"))</f>
      </c>
      <c r="I30" s="14"/>
    </row>
    <row r="31" spans="1:9" x14ac:dyDescent="0.25">
      <c r="A31" s="20"/>
      <c r="B31" s="14"/>
      <c r="C31" s="21"/>
      <c r="D31" s="19">
        <f>IF($B31="","",IFERROR(VLOOKUP($B31,Students!$A$2:$C$61,3,FALSE),""))</f>
      </c>
      <c r="E31" s="19">
        <f>IF(OR($B31="",N($C31)=0),"",N($C31)*N($D31))</f>
      </c>
      <c r="F31" s="22"/>
      <c r="G31" s="19">
        <f>IF($B31="","",IF($F31="Yes",N($E31),0))</f>
      </c>
      <c r="H31" s="23">
        <f>IF($A31="","",TEXT($A31,"mmm"))</f>
      </c>
      <c r="I31" s="14"/>
    </row>
    <row r="32" spans="1:9" x14ac:dyDescent="0.25">
      <c r="A32" s="20"/>
      <c r="B32" s="14"/>
      <c r="C32" s="21"/>
      <c r="D32" s="17">
        <f>IF($B32="","",IFERROR(VLOOKUP($B32,Students!$A$2:$C$61,3,FALSE),""))</f>
      </c>
      <c r="E32" s="17">
        <f>IF(OR($B32="",N($C32)=0),"",N($C32)*N($D32))</f>
      </c>
      <c r="F32" s="22"/>
      <c r="G32" s="17">
        <f>IF($B32="","",IF($F32="Yes",N($E32),0))</f>
      </c>
      <c r="H32" s="23">
        <f>IF($A32="","",TEXT($A32,"mmm"))</f>
      </c>
      <c r="I32" s="14"/>
    </row>
    <row r="33" spans="1:9" x14ac:dyDescent="0.25">
      <c r="A33" s="20"/>
      <c r="B33" s="14"/>
      <c r="C33" s="21"/>
      <c r="D33" s="19">
        <f>IF($B33="","",IFERROR(VLOOKUP($B33,Students!$A$2:$C$61,3,FALSE),""))</f>
      </c>
      <c r="E33" s="19">
        <f>IF(OR($B33="",N($C33)=0),"",N($C33)*N($D33))</f>
      </c>
      <c r="F33" s="22"/>
      <c r="G33" s="19">
        <f>IF($B33="","",IF($F33="Yes",N($E33),0))</f>
      </c>
      <c r="H33" s="23">
        <f>IF($A33="","",TEXT($A33,"mmm"))</f>
      </c>
      <c r="I33" s="14"/>
    </row>
    <row r="34" spans="1:9" x14ac:dyDescent="0.25">
      <c r="A34" s="20"/>
      <c r="B34" s="14"/>
      <c r="C34" s="21"/>
      <c r="D34" s="17">
        <f>IF($B34="","",IFERROR(VLOOKUP($B34,Students!$A$2:$C$61,3,FALSE),""))</f>
      </c>
      <c r="E34" s="17">
        <f>IF(OR($B34="",N($C34)=0),"",N($C34)*N($D34))</f>
      </c>
      <c r="F34" s="22"/>
      <c r="G34" s="17">
        <f>IF($B34="","",IF($F34="Yes",N($E34),0))</f>
      </c>
      <c r="H34" s="23">
        <f>IF($A34="","",TEXT($A34,"mmm"))</f>
      </c>
      <c r="I34" s="14"/>
    </row>
    <row r="35" spans="1:9" x14ac:dyDescent="0.25">
      <c r="A35" s="20"/>
      <c r="B35" s="14"/>
      <c r="C35" s="21"/>
      <c r="D35" s="19">
        <f>IF($B35="","",IFERROR(VLOOKUP($B35,Students!$A$2:$C$61,3,FALSE),""))</f>
      </c>
      <c r="E35" s="19">
        <f>IF(OR($B35="",N($C35)=0),"",N($C35)*N($D35))</f>
      </c>
      <c r="F35" s="22"/>
      <c r="G35" s="19">
        <f>IF($B35="","",IF($F35="Yes",N($E35),0))</f>
      </c>
      <c r="H35" s="23">
        <f>IF($A35="","",TEXT($A35,"mmm"))</f>
      </c>
      <c r="I35" s="14"/>
    </row>
    <row r="36" spans="1:9" x14ac:dyDescent="0.25">
      <c r="A36" s="20"/>
      <c r="B36" s="14"/>
      <c r="C36" s="21"/>
      <c r="D36" s="17">
        <f>IF($B36="","",IFERROR(VLOOKUP($B36,Students!$A$2:$C$61,3,FALSE),""))</f>
      </c>
      <c r="E36" s="17">
        <f>IF(OR($B36="",N($C36)=0),"",N($C36)*N($D36))</f>
      </c>
      <c r="F36" s="22"/>
      <c r="G36" s="17">
        <f>IF($B36="","",IF($F36="Yes",N($E36),0))</f>
      </c>
      <c r="H36" s="23">
        <f>IF($A36="","",TEXT($A36,"mmm"))</f>
      </c>
      <c r="I36" s="14"/>
    </row>
    <row r="37" spans="1:9" x14ac:dyDescent="0.25">
      <c r="A37" s="20"/>
      <c r="B37" s="14"/>
      <c r="C37" s="21"/>
      <c r="D37" s="19">
        <f>IF($B37="","",IFERROR(VLOOKUP($B37,Students!$A$2:$C$61,3,FALSE),""))</f>
      </c>
      <c r="E37" s="19">
        <f>IF(OR($B37="",N($C37)=0),"",N($C37)*N($D37))</f>
      </c>
      <c r="F37" s="22"/>
      <c r="G37" s="19">
        <f>IF($B37="","",IF($F37="Yes",N($E37),0))</f>
      </c>
      <c r="H37" s="23">
        <f>IF($A37="","",TEXT($A37,"mmm"))</f>
      </c>
      <c r="I37" s="14"/>
    </row>
    <row r="38" spans="1:9" x14ac:dyDescent="0.25">
      <c r="A38" s="20"/>
      <c r="B38" s="14"/>
      <c r="C38" s="21"/>
      <c r="D38" s="17">
        <f>IF($B38="","",IFERROR(VLOOKUP($B38,Students!$A$2:$C$61,3,FALSE),""))</f>
      </c>
      <c r="E38" s="17">
        <f>IF(OR($B38="",N($C38)=0),"",N($C38)*N($D38))</f>
      </c>
      <c r="F38" s="22"/>
      <c r="G38" s="17">
        <f>IF($B38="","",IF($F38="Yes",N($E38),0))</f>
      </c>
      <c r="H38" s="23">
        <f>IF($A38="","",TEXT($A38,"mmm"))</f>
      </c>
      <c r="I38" s="14"/>
    </row>
    <row r="39" spans="1:9" x14ac:dyDescent="0.25">
      <c r="A39" s="20"/>
      <c r="B39" s="14"/>
      <c r="C39" s="21"/>
      <c r="D39" s="19">
        <f>IF($B39="","",IFERROR(VLOOKUP($B39,Students!$A$2:$C$61,3,FALSE),""))</f>
      </c>
      <c r="E39" s="19">
        <f>IF(OR($B39="",N($C39)=0),"",N($C39)*N($D39))</f>
      </c>
      <c r="F39" s="22"/>
      <c r="G39" s="19">
        <f>IF($B39="","",IF($F39="Yes",N($E39),0))</f>
      </c>
      <c r="H39" s="23">
        <f>IF($A39="","",TEXT($A39,"mmm"))</f>
      </c>
      <c r="I39" s="14"/>
    </row>
    <row r="40" spans="1:9" x14ac:dyDescent="0.25">
      <c r="A40" s="20"/>
      <c r="B40" s="14"/>
      <c r="C40" s="21"/>
      <c r="D40" s="17">
        <f>IF($B40="","",IFERROR(VLOOKUP($B40,Students!$A$2:$C$61,3,FALSE),""))</f>
      </c>
      <c r="E40" s="17">
        <f>IF(OR($B40="",N($C40)=0),"",N($C40)*N($D40))</f>
      </c>
      <c r="F40" s="22"/>
      <c r="G40" s="17">
        <f>IF($B40="","",IF($F40="Yes",N($E40),0))</f>
      </c>
      <c r="H40" s="23">
        <f>IF($A40="","",TEXT($A40,"mmm"))</f>
      </c>
      <c r="I40" s="14"/>
    </row>
    <row r="41" spans="1:9" x14ac:dyDescent="0.25">
      <c r="A41" s="20"/>
      <c r="B41" s="14"/>
      <c r="C41" s="21"/>
      <c r="D41" s="19">
        <f>IF($B41="","",IFERROR(VLOOKUP($B41,Students!$A$2:$C$61,3,FALSE),""))</f>
      </c>
      <c r="E41" s="19">
        <f>IF(OR($B41="",N($C41)=0),"",N($C41)*N($D41))</f>
      </c>
      <c r="F41" s="22"/>
      <c r="G41" s="19">
        <f>IF($B41="","",IF($F41="Yes",N($E41),0))</f>
      </c>
      <c r="H41" s="23">
        <f>IF($A41="","",TEXT($A41,"mmm"))</f>
      </c>
      <c r="I41" s="14"/>
    </row>
    <row r="42" spans="1:9" x14ac:dyDescent="0.25">
      <c r="A42" s="20"/>
      <c r="B42" s="14"/>
      <c r="C42" s="21"/>
      <c r="D42" s="17">
        <f>IF($B42="","",IFERROR(VLOOKUP($B42,Students!$A$2:$C$61,3,FALSE),""))</f>
      </c>
      <c r="E42" s="17">
        <f>IF(OR($B42="",N($C42)=0),"",N($C42)*N($D42))</f>
      </c>
      <c r="F42" s="22"/>
      <c r="G42" s="17">
        <f>IF($B42="","",IF($F42="Yes",N($E42),0))</f>
      </c>
      <c r="H42" s="23">
        <f>IF($A42="","",TEXT($A42,"mmm"))</f>
      </c>
      <c r="I42" s="14"/>
    </row>
    <row r="43" spans="1:9" x14ac:dyDescent="0.25">
      <c r="A43" s="20"/>
      <c r="B43" s="14"/>
      <c r="C43" s="21"/>
      <c r="D43" s="19">
        <f>IF($B43="","",IFERROR(VLOOKUP($B43,Students!$A$2:$C$61,3,FALSE),""))</f>
      </c>
      <c r="E43" s="19">
        <f>IF(OR($B43="",N($C43)=0),"",N($C43)*N($D43))</f>
      </c>
      <c r="F43" s="22"/>
      <c r="G43" s="19">
        <f>IF($B43="","",IF($F43="Yes",N($E43),0))</f>
      </c>
      <c r="H43" s="23">
        <f>IF($A43="","",TEXT($A43,"mmm"))</f>
      </c>
      <c r="I43" s="14"/>
    </row>
    <row r="44" spans="1:9" x14ac:dyDescent="0.25">
      <c r="A44" s="20"/>
      <c r="B44" s="14"/>
      <c r="C44" s="21"/>
      <c r="D44" s="17">
        <f>IF($B44="","",IFERROR(VLOOKUP($B44,Students!$A$2:$C$61,3,FALSE),""))</f>
      </c>
      <c r="E44" s="17">
        <f>IF(OR($B44="",N($C44)=0),"",N($C44)*N($D44))</f>
      </c>
      <c r="F44" s="22"/>
      <c r="G44" s="17">
        <f>IF($B44="","",IF($F44="Yes",N($E44),0))</f>
      </c>
      <c r="H44" s="23">
        <f>IF($A44="","",TEXT($A44,"mmm"))</f>
      </c>
      <c r="I44" s="14"/>
    </row>
    <row r="45" spans="1:9" x14ac:dyDescent="0.25">
      <c r="A45" s="20"/>
      <c r="B45" s="14"/>
      <c r="C45" s="21"/>
      <c r="D45" s="19">
        <f>IF($B45="","",IFERROR(VLOOKUP($B45,Students!$A$2:$C$61,3,FALSE),""))</f>
      </c>
      <c r="E45" s="19">
        <f>IF(OR($B45="",N($C45)=0),"",N($C45)*N($D45))</f>
      </c>
      <c r="F45" s="22"/>
      <c r="G45" s="19">
        <f>IF($B45="","",IF($F45="Yes",N($E45),0))</f>
      </c>
      <c r="H45" s="23">
        <f>IF($A45="","",TEXT($A45,"mmm"))</f>
      </c>
      <c r="I45" s="14"/>
    </row>
    <row r="46" spans="1:9" x14ac:dyDescent="0.25">
      <c r="A46" s="20"/>
      <c r="B46" s="14"/>
      <c r="C46" s="21"/>
      <c r="D46" s="17">
        <f>IF($B46="","",IFERROR(VLOOKUP($B46,Students!$A$2:$C$61,3,FALSE),""))</f>
      </c>
      <c r="E46" s="17">
        <f>IF(OR($B46="",N($C46)=0),"",N($C46)*N($D46))</f>
      </c>
      <c r="F46" s="22"/>
      <c r="G46" s="17">
        <f>IF($B46="","",IF($F46="Yes",N($E46),0))</f>
      </c>
      <c r="H46" s="23">
        <f>IF($A46="","",TEXT($A46,"mmm"))</f>
      </c>
      <c r="I46" s="14"/>
    </row>
    <row r="47" spans="1:9" x14ac:dyDescent="0.25">
      <c r="A47" s="20"/>
      <c r="B47" s="14"/>
      <c r="C47" s="21"/>
      <c r="D47" s="19">
        <f>IF($B47="","",IFERROR(VLOOKUP($B47,Students!$A$2:$C$61,3,FALSE),""))</f>
      </c>
      <c r="E47" s="19">
        <f>IF(OR($B47="",N($C47)=0),"",N($C47)*N($D47))</f>
      </c>
      <c r="F47" s="22"/>
      <c r="G47" s="19">
        <f>IF($B47="","",IF($F47="Yes",N($E47),0))</f>
      </c>
      <c r="H47" s="23">
        <f>IF($A47="","",TEXT($A47,"mmm"))</f>
      </c>
      <c r="I47" s="14"/>
    </row>
    <row r="48" spans="1:9" x14ac:dyDescent="0.25">
      <c r="A48" s="20"/>
      <c r="B48" s="14"/>
      <c r="C48" s="21"/>
      <c r="D48" s="17">
        <f>IF($B48="","",IFERROR(VLOOKUP($B48,Students!$A$2:$C$61,3,FALSE),""))</f>
      </c>
      <c r="E48" s="17">
        <f>IF(OR($B48="",N($C48)=0),"",N($C48)*N($D48))</f>
      </c>
      <c r="F48" s="22"/>
      <c r="G48" s="17">
        <f>IF($B48="","",IF($F48="Yes",N($E48),0))</f>
      </c>
      <c r="H48" s="23">
        <f>IF($A48="","",TEXT($A48,"mmm"))</f>
      </c>
      <c r="I48" s="14"/>
    </row>
    <row r="49" spans="1:9" x14ac:dyDescent="0.25">
      <c r="A49" s="20"/>
      <c r="B49" s="14"/>
      <c r="C49" s="21"/>
      <c r="D49" s="19">
        <f>IF($B49="","",IFERROR(VLOOKUP($B49,Students!$A$2:$C$61,3,FALSE),""))</f>
      </c>
      <c r="E49" s="19">
        <f>IF(OR($B49="",N($C49)=0),"",N($C49)*N($D49))</f>
      </c>
      <c r="F49" s="22"/>
      <c r="G49" s="19">
        <f>IF($B49="","",IF($F49="Yes",N($E49),0))</f>
      </c>
      <c r="H49" s="23">
        <f>IF($A49="","",TEXT($A49,"mmm"))</f>
      </c>
      <c r="I49" s="14"/>
    </row>
    <row r="50" spans="1:9" x14ac:dyDescent="0.25">
      <c r="A50" s="20"/>
      <c r="B50" s="14"/>
      <c r="C50" s="21"/>
      <c r="D50" s="17">
        <f>IF($B50="","",IFERROR(VLOOKUP($B50,Students!$A$2:$C$61,3,FALSE),""))</f>
      </c>
      <c r="E50" s="17">
        <f>IF(OR($B50="",N($C50)=0),"",N($C50)*N($D50))</f>
      </c>
      <c r="F50" s="22"/>
      <c r="G50" s="17">
        <f>IF($B50="","",IF($F50="Yes",N($E50),0))</f>
      </c>
      <c r="H50" s="23">
        <f>IF($A50="","",TEXT($A50,"mmm"))</f>
      </c>
      <c r="I50" s="14"/>
    </row>
    <row r="51" spans="1:9" x14ac:dyDescent="0.25">
      <c r="A51" s="20"/>
      <c r="B51" s="14"/>
      <c r="C51" s="21"/>
      <c r="D51" s="19">
        <f>IF($B51="","",IFERROR(VLOOKUP($B51,Students!$A$2:$C$61,3,FALSE),""))</f>
      </c>
      <c r="E51" s="19">
        <f>IF(OR($B51="",N($C51)=0),"",N($C51)*N($D51))</f>
      </c>
      <c r="F51" s="22"/>
      <c r="G51" s="19">
        <f>IF($B51="","",IF($F51="Yes",N($E51),0))</f>
      </c>
      <c r="H51" s="23">
        <f>IF($A51="","",TEXT($A51,"mmm"))</f>
      </c>
      <c r="I51" s="14"/>
    </row>
    <row r="52" spans="1:9" x14ac:dyDescent="0.25">
      <c r="A52" s="20"/>
      <c r="B52" s="14"/>
      <c r="C52" s="21"/>
      <c r="D52" s="17">
        <f>IF($B52="","",IFERROR(VLOOKUP($B52,Students!$A$2:$C$61,3,FALSE),""))</f>
      </c>
      <c r="E52" s="17">
        <f>IF(OR($B52="",N($C52)=0),"",N($C52)*N($D52))</f>
      </c>
      <c r="F52" s="22"/>
      <c r="G52" s="17">
        <f>IF($B52="","",IF($F52="Yes",N($E52),0))</f>
      </c>
      <c r="H52" s="23">
        <f>IF($A52="","",TEXT($A52,"mmm"))</f>
      </c>
      <c r="I52" s="14"/>
    </row>
    <row r="53" spans="1:9" x14ac:dyDescent="0.25">
      <c r="A53" s="20"/>
      <c r="B53" s="14"/>
      <c r="C53" s="21"/>
      <c r="D53" s="19">
        <f>IF($B53="","",IFERROR(VLOOKUP($B53,Students!$A$2:$C$61,3,FALSE),""))</f>
      </c>
      <c r="E53" s="19">
        <f>IF(OR($B53="",N($C53)=0),"",N($C53)*N($D53))</f>
      </c>
      <c r="F53" s="22"/>
      <c r="G53" s="19">
        <f>IF($B53="","",IF($F53="Yes",N($E53),0))</f>
      </c>
      <c r="H53" s="23">
        <f>IF($A53="","",TEXT($A53,"mmm"))</f>
      </c>
      <c r="I53" s="14"/>
    </row>
    <row r="54" spans="1:9" x14ac:dyDescent="0.25">
      <c r="A54" s="20"/>
      <c r="B54" s="14"/>
      <c r="C54" s="21"/>
      <c r="D54" s="17">
        <f>IF($B54="","",IFERROR(VLOOKUP($B54,Students!$A$2:$C$61,3,FALSE),""))</f>
      </c>
      <c r="E54" s="17">
        <f>IF(OR($B54="",N($C54)=0),"",N($C54)*N($D54))</f>
      </c>
      <c r="F54" s="22"/>
      <c r="G54" s="17">
        <f>IF($B54="","",IF($F54="Yes",N($E54),0))</f>
      </c>
      <c r="H54" s="23">
        <f>IF($A54="","",TEXT($A54,"mmm"))</f>
      </c>
      <c r="I54" s="14"/>
    </row>
    <row r="55" spans="1:9" x14ac:dyDescent="0.25">
      <c r="A55" s="20"/>
      <c r="B55" s="14"/>
      <c r="C55" s="21"/>
      <c r="D55" s="19">
        <f>IF($B55="","",IFERROR(VLOOKUP($B55,Students!$A$2:$C$61,3,FALSE),""))</f>
      </c>
      <c r="E55" s="19">
        <f>IF(OR($B55="",N($C55)=0),"",N($C55)*N($D55))</f>
      </c>
      <c r="F55" s="22"/>
      <c r="G55" s="19">
        <f>IF($B55="","",IF($F55="Yes",N($E55),0))</f>
      </c>
      <c r="H55" s="23">
        <f>IF($A55="","",TEXT($A55,"mmm"))</f>
      </c>
      <c r="I55" s="14"/>
    </row>
    <row r="56" spans="1:9" x14ac:dyDescent="0.25">
      <c r="A56" s="20"/>
      <c r="B56" s="14"/>
      <c r="C56" s="21"/>
      <c r="D56" s="17">
        <f>IF($B56="","",IFERROR(VLOOKUP($B56,Students!$A$2:$C$61,3,FALSE),""))</f>
      </c>
      <c r="E56" s="17">
        <f>IF(OR($B56="",N($C56)=0),"",N($C56)*N($D56))</f>
      </c>
      <c r="F56" s="22"/>
      <c r="G56" s="17">
        <f>IF($B56="","",IF($F56="Yes",N($E56),0))</f>
      </c>
      <c r="H56" s="23">
        <f>IF($A56="","",TEXT($A56,"mmm"))</f>
      </c>
      <c r="I56" s="14"/>
    </row>
    <row r="57" spans="1:9" x14ac:dyDescent="0.25">
      <c r="A57" s="20"/>
      <c r="B57" s="14"/>
      <c r="C57" s="21"/>
      <c r="D57" s="19">
        <f>IF($B57="","",IFERROR(VLOOKUP($B57,Students!$A$2:$C$61,3,FALSE),""))</f>
      </c>
      <c r="E57" s="19">
        <f>IF(OR($B57="",N($C57)=0),"",N($C57)*N($D57))</f>
      </c>
      <c r="F57" s="22"/>
      <c r="G57" s="19">
        <f>IF($B57="","",IF($F57="Yes",N($E57),0))</f>
      </c>
      <c r="H57" s="23">
        <f>IF($A57="","",TEXT($A57,"mmm"))</f>
      </c>
      <c r="I57" s="14"/>
    </row>
    <row r="58" spans="1:9" x14ac:dyDescent="0.25">
      <c r="A58" s="20"/>
      <c r="B58" s="14"/>
      <c r="C58" s="21"/>
      <c r="D58" s="17">
        <f>IF($B58="","",IFERROR(VLOOKUP($B58,Students!$A$2:$C$61,3,FALSE),""))</f>
      </c>
      <c r="E58" s="17">
        <f>IF(OR($B58="",N($C58)=0),"",N($C58)*N($D58))</f>
      </c>
      <c r="F58" s="22"/>
      <c r="G58" s="17">
        <f>IF($B58="","",IF($F58="Yes",N($E58),0))</f>
      </c>
      <c r="H58" s="23">
        <f>IF($A58="","",TEXT($A58,"mmm"))</f>
      </c>
      <c r="I58" s="14"/>
    </row>
    <row r="59" spans="1:9" x14ac:dyDescent="0.25">
      <c r="A59" s="20"/>
      <c r="B59" s="14"/>
      <c r="C59" s="21"/>
      <c r="D59" s="19">
        <f>IF($B59="","",IFERROR(VLOOKUP($B59,Students!$A$2:$C$61,3,FALSE),""))</f>
      </c>
      <c r="E59" s="19">
        <f>IF(OR($B59="",N($C59)=0),"",N($C59)*N($D59))</f>
      </c>
      <c r="F59" s="22"/>
      <c r="G59" s="19">
        <f>IF($B59="","",IF($F59="Yes",N($E59),0))</f>
      </c>
      <c r="H59" s="23">
        <f>IF($A59="","",TEXT($A59,"mmm"))</f>
      </c>
      <c r="I59" s="14"/>
    </row>
    <row r="60" spans="1:9" x14ac:dyDescent="0.25">
      <c r="A60" s="20"/>
      <c r="B60" s="14"/>
      <c r="C60" s="21"/>
      <c r="D60" s="17">
        <f>IF($B60="","",IFERROR(VLOOKUP($B60,Students!$A$2:$C$61,3,FALSE),""))</f>
      </c>
      <c r="E60" s="17">
        <f>IF(OR($B60="",N($C60)=0),"",N($C60)*N($D60))</f>
      </c>
      <c r="F60" s="22"/>
      <c r="G60" s="17">
        <f>IF($B60="","",IF($F60="Yes",N($E60),0))</f>
      </c>
      <c r="H60" s="23">
        <f>IF($A60="","",TEXT($A60,"mmm"))</f>
      </c>
      <c r="I60" s="14"/>
    </row>
    <row r="61" spans="1:9" x14ac:dyDescent="0.25">
      <c r="A61" s="20"/>
      <c r="B61" s="14"/>
      <c r="C61" s="21"/>
      <c r="D61" s="19">
        <f>IF($B61="","",IFERROR(VLOOKUP($B61,Students!$A$2:$C$61,3,FALSE),""))</f>
      </c>
      <c r="E61" s="19">
        <f>IF(OR($B61="",N($C61)=0),"",N($C61)*N($D61))</f>
      </c>
      <c r="F61" s="22"/>
      <c r="G61" s="19">
        <f>IF($B61="","",IF($F61="Yes",N($E61),0))</f>
      </c>
      <c r="H61" s="23">
        <f>IF($A61="","",TEXT($A61,"mmm"))</f>
      </c>
      <c r="I61" s="14"/>
    </row>
    <row r="62" spans="1:9" x14ac:dyDescent="0.25">
      <c r="A62" s="20"/>
      <c r="B62" s="14"/>
      <c r="C62" s="21"/>
      <c r="D62" s="17">
        <f>IF($B62="","",IFERROR(VLOOKUP($B62,Students!$A$2:$C$61,3,FALSE),""))</f>
      </c>
      <c r="E62" s="17">
        <f>IF(OR($B62="",N($C62)=0),"",N($C62)*N($D62))</f>
      </c>
      <c r="F62" s="22"/>
      <c r="G62" s="17">
        <f>IF($B62="","",IF($F62="Yes",N($E62),0))</f>
      </c>
      <c r="H62" s="23">
        <f>IF($A62="","",TEXT($A62,"mmm"))</f>
      </c>
      <c r="I62" s="14"/>
    </row>
    <row r="63" spans="1:9" x14ac:dyDescent="0.25">
      <c r="A63" s="20"/>
      <c r="B63" s="14"/>
      <c r="C63" s="21"/>
      <c r="D63" s="19">
        <f>IF($B63="","",IFERROR(VLOOKUP($B63,Students!$A$2:$C$61,3,FALSE),""))</f>
      </c>
      <c r="E63" s="19">
        <f>IF(OR($B63="",N($C63)=0),"",N($C63)*N($D63))</f>
      </c>
      <c r="F63" s="22"/>
      <c r="G63" s="19">
        <f>IF($B63="","",IF($F63="Yes",N($E63),0))</f>
      </c>
      <c r="H63" s="23">
        <f>IF($A63="","",TEXT($A63,"mmm"))</f>
      </c>
      <c r="I63" s="14"/>
    </row>
    <row r="64" spans="1:9" x14ac:dyDescent="0.25">
      <c r="A64" s="20"/>
      <c r="B64" s="14"/>
      <c r="C64" s="21"/>
      <c r="D64" s="17">
        <f>IF($B64="","",IFERROR(VLOOKUP($B64,Students!$A$2:$C$61,3,FALSE),""))</f>
      </c>
      <c r="E64" s="17">
        <f>IF(OR($B64="",N($C64)=0),"",N($C64)*N($D64))</f>
      </c>
      <c r="F64" s="22"/>
      <c r="G64" s="17">
        <f>IF($B64="","",IF($F64="Yes",N($E64),0))</f>
      </c>
      <c r="H64" s="23">
        <f>IF($A64="","",TEXT($A64,"mmm"))</f>
      </c>
      <c r="I64" s="14"/>
    </row>
    <row r="65" spans="1:9" x14ac:dyDescent="0.25">
      <c r="A65" s="20"/>
      <c r="B65" s="14"/>
      <c r="C65" s="21"/>
      <c r="D65" s="19">
        <f>IF($B65="","",IFERROR(VLOOKUP($B65,Students!$A$2:$C$61,3,FALSE),""))</f>
      </c>
      <c r="E65" s="19">
        <f>IF(OR($B65="",N($C65)=0),"",N($C65)*N($D65))</f>
      </c>
      <c r="F65" s="22"/>
      <c r="G65" s="19">
        <f>IF($B65="","",IF($F65="Yes",N($E65),0))</f>
      </c>
      <c r="H65" s="23">
        <f>IF($A65="","",TEXT($A65,"mmm"))</f>
      </c>
      <c r="I65" s="14"/>
    </row>
    <row r="66" spans="1:9" x14ac:dyDescent="0.25">
      <c r="A66" s="20"/>
      <c r="B66" s="14"/>
      <c r="C66" s="21"/>
      <c r="D66" s="17">
        <f>IF($B66="","",IFERROR(VLOOKUP($B66,Students!$A$2:$C$61,3,FALSE),""))</f>
      </c>
      <c r="E66" s="17">
        <f>IF(OR($B66="",N($C66)=0),"",N($C66)*N($D66))</f>
      </c>
      <c r="F66" s="22"/>
      <c r="G66" s="17">
        <f>IF($B66="","",IF($F66="Yes",N($E66),0))</f>
      </c>
      <c r="H66" s="23">
        <f>IF($A66="","",TEXT($A66,"mmm"))</f>
      </c>
      <c r="I66" s="14"/>
    </row>
    <row r="67" spans="1:9" x14ac:dyDescent="0.25">
      <c r="A67" s="20"/>
      <c r="B67" s="14"/>
      <c r="C67" s="21"/>
      <c r="D67" s="19">
        <f>IF($B67="","",IFERROR(VLOOKUP($B67,Students!$A$2:$C$61,3,FALSE),""))</f>
      </c>
      <c r="E67" s="19">
        <f>IF(OR($B67="",N($C67)=0),"",N($C67)*N($D67))</f>
      </c>
      <c r="F67" s="22"/>
      <c r="G67" s="19">
        <f>IF($B67="","",IF($F67="Yes",N($E67),0))</f>
      </c>
      <c r="H67" s="23">
        <f>IF($A67="","",TEXT($A67,"mmm"))</f>
      </c>
      <c r="I67" s="14"/>
    </row>
    <row r="68" spans="1:9" x14ac:dyDescent="0.25">
      <c r="A68" s="20"/>
      <c r="B68" s="14"/>
      <c r="C68" s="21"/>
      <c r="D68" s="17">
        <f>IF($B68="","",IFERROR(VLOOKUP($B68,Students!$A$2:$C$61,3,FALSE),""))</f>
      </c>
      <c r="E68" s="17">
        <f>IF(OR($B68="",N($C68)=0),"",N($C68)*N($D68))</f>
      </c>
      <c r="F68" s="22"/>
      <c r="G68" s="17">
        <f>IF($B68="","",IF($F68="Yes",N($E68),0))</f>
      </c>
      <c r="H68" s="23">
        <f>IF($A68="","",TEXT($A68,"mmm"))</f>
      </c>
      <c r="I68" s="14"/>
    </row>
    <row r="69" spans="1:9" x14ac:dyDescent="0.25">
      <c r="A69" s="20"/>
      <c r="B69" s="14"/>
      <c r="C69" s="21"/>
      <c r="D69" s="19">
        <f>IF($B69="","",IFERROR(VLOOKUP($B69,Students!$A$2:$C$61,3,FALSE),""))</f>
      </c>
      <c r="E69" s="19">
        <f>IF(OR($B69="",N($C69)=0),"",N($C69)*N($D69))</f>
      </c>
      <c r="F69" s="22"/>
      <c r="G69" s="19">
        <f>IF($B69="","",IF($F69="Yes",N($E69),0))</f>
      </c>
      <c r="H69" s="23">
        <f>IF($A69="","",TEXT($A69,"mmm"))</f>
      </c>
      <c r="I69" s="14"/>
    </row>
    <row r="70" spans="1:9" x14ac:dyDescent="0.25">
      <c r="A70" s="20"/>
      <c r="B70" s="14"/>
      <c r="C70" s="21"/>
      <c r="D70" s="17">
        <f>IF($B70="","",IFERROR(VLOOKUP($B70,Students!$A$2:$C$61,3,FALSE),""))</f>
      </c>
      <c r="E70" s="17">
        <f>IF(OR($B70="",N($C70)=0),"",N($C70)*N($D70))</f>
      </c>
      <c r="F70" s="22"/>
      <c r="G70" s="17">
        <f>IF($B70="","",IF($F70="Yes",N($E70),0))</f>
      </c>
      <c r="H70" s="23">
        <f>IF($A70="","",TEXT($A70,"mmm"))</f>
      </c>
      <c r="I70" s="14"/>
    </row>
    <row r="71" spans="1:9" x14ac:dyDescent="0.25">
      <c r="A71" s="20"/>
      <c r="B71" s="14"/>
      <c r="C71" s="21"/>
      <c r="D71" s="19">
        <f>IF($B71="","",IFERROR(VLOOKUP($B71,Students!$A$2:$C$61,3,FALSE),""))</f>
      </c>
      <c r="E71" s="19">
        <f>IF(OR($B71="",N($C71)=0),"",N($C71)*N($D71))</f>
      </c>
      <c r="F71" s="22"/>
      <c r="G71" s="19">
        <f>IF($B71="","",IF($F71="Yes",N($E71),0))</f>
      </c>
      <c r="H71" s="23">
        <f>IF($A71="","",TEXT($A71,"mmm"))</f>
      </c>
      <c r="I71" s="14"/>
    </row>
    <row r="72" spans="1:9" x14ac:dyDescent="0.25">
      <c r="A72" s="20"/>
      <c r="B72" s="14"/>
      <c r="C72" s="21"/>
      <c r="D72" s="17">
        <f>IF($B72="","",IFERROR(VLOOKUP($B72,Students!$A$2:$C$61,3,FALSE),""))</f>
      </c>
      <c r="E72" s="17">
        <f>IF(OR($B72="",N($C72)=0),"",N($C72)*N($D72))</f>
      </c>
      <c r="F72" s="22"/>
      <c r="G72" s="17">
        <f>IF($B72="","",IF($F72="Yes",N($E72),0))</f>
      </c>
      <c r="H72" s="23">
        <f>IF($A72="","",TEXT($A72,"mmm"))</f>
      </c>
      <c r="I72" s="14"/>
    </row>
    <row r="73" spans="1:9" x14ac:dyDescent="0.25">
      <c r="A73" s="20"/>
      <c r="B73" s="14"/>
      <c r="C73" s="21"/>
      <c r="D73" s="19">
        <f>IF($B73="","",IFERROR(VLOOKUP($B73,Students!$A$2:$C$61,3,FALSE),""))</f>
      </c>
      <c r="E73" s="19">
        <f>IF(OR($B73="",N($C73)=0),"",N($C73)*N($D73))</f>
      </c>
      <c r="F73" s="22"/>
      <c r="G73" s="19">
        <f>IF($B73="","",IF($F73="Yes",N($E73),0))</f>
      </c>
      <c r="H73" s="23">
        <f>IF($A73="","",TEXT($A73,"mmm"))</f>
      </c>
      <c r="I73" s="14"/>
    </row>
    <row r="74" spans="1:9" x14ac:dyDescent="0.25">
      <c r="A74" s="20"/>
      <c r="B74" s="14"/>
      <c r="C74" s="21"/>
      <c r="D74" s="17">
        <f>IF($B74="","",IFERROR(VLOOKUP($B74,Students!$A$2:$C$61,3,FALSE),""))</f>
      </c>
      <c r="E74" s="17">
        <f>IF(OR($B74="",N($C74)=0),"",N($C74)*N($D74))</f>
      </c>
      <c r="F74" s="22"/>
      <c r="G74" s="17">
        <f>IF($B74="","",IF($F74="Yes",N($E74),0))</f>
      </c>
      <c r="H74" s="23">
        <f>IF($A74="","",TEXT($A74,"mmm"))</f>
      </c>
      <c r="I74" s="14"/>
    </row>
    <row r="75" spans="1:9" x14ac:dyDescent="0.25">
      <c r="A75" s="20"/>
      <c r="B75" s="14"/>
      <c r="C75" s="21"/>
      <c r="D75" s="19">
        <f>IF($B75="","",IFERROR(VLOOKUP($B75,Students!$A$2:$C$61,3,FALSE),""))</f>
      </c>
      <c r="E75" s="19">
        <f>IF(OR($B75="",N($C75)=0),"",N($C75)*N($D75))</f>
      </c>
      <c r="F75" s="22"/>
      <c r="G75" s="19">
        <f>IF($B75="","",IF($F75="Yes",N($E75),0))</f>
      </c>
      <c r="H75" s="23">
        <f>IF($A75="","",TEXT($A75,"mmm"))</f>
      </c>
      <c r="I75" s="14"/>
    </row>
    <row r="76" spans="1:9" x14ac:dyDescent="0.25">
      <c r="A76" s="20"/>
      <c r="B76" s="14"/>
      <c r="C76" s="21"/>
      <c r="D76" s="17">
        <f>IF($B76="","",IFERROR(VLOOKUP($B76,Students!$A$2:$C$61,3,FALSE),""))</f>
      </c>
      <c r="E76" s="17">
        <f>IF(OR($B76="",N($C76)=0),"",N($C76)*N($D76))</f>
      </c>
      <c r="F76" s="22"/>
      <c r="G76" s="17">
        <f>IF($B76="","",IF($F76="Yes",N($E76),0))</f>
      </c>
      <c r="H76" s="23">
        <f>IF($A76="","",TEXT($A76,"mmm"))</f>
      </c>
      <c r="I76" s="14"/>
    </row>
    <row r="77" spans="1:9" x14ac:dyDescent="0.25">
      <c r="A77" s="20"/>
      <c r="B77" s="14"/>
      <c r="C77" s="21"/>
      <c r="D77" s="19">
        <f>IF($B77="","",IFERROR(VLOOKUP($B77,Students!$A$2:$C$61,3,FALSE),""))</f>
      </c>
      <c r="E77" s="19">
        <f>IF(OR($B77="",N($C77)=0),"",N($C77)*N($D77))</f>
      </c>
      <c r="F77" s="22"/>
      <c r="G77" s="19">
        <f>IF($B77="","",IF($F77="Yes",N($E77),0))</f>
      </c>
      <c r="H77" s="23">
        <f>IF($A77="","",TEXT($A77,"mmm"))</f>
      </c>
      <c r="I77" s="14"/>
    </row>
    <row r="78" spans="1:9" x14ac:dyDescent="0.25">
      <c r="A78" s="20"/>
      <c r="B78" s="14"/>
      <c r="C78" s="21"/>
      <c r="D78" s="17">
        <f>IF($B78="","",IFERROR(VLOOKUP($B78,Students!$A$2:$C$61,3,FALSE),""))</f>
      </c>
      <c r="E78" s="17">
        <f>IF(OR($B78="",N($C78)=0),"",N($C78)*N($D78))</f>
      </c>
      <c r="F78" s="22"/>
      <c r="G78" s="17">
        <f>IF($B78="","",IF($F78="Yes",N($E78),0))</f>
      </c>
      <c r="H78" s="23">
        <f>IF($A78="","",TEXT($A78,"mmm"))</f>
      </c>
      <c r="I78" s="14"/>
    </row>
    <row r="79" spans="1:9" x14ac:dyDescent="0.25">
      <c r="A79" s="20"/>
      <c r="B79" s="14"/>
      <c r="C79" s="21"/>
      <c r="D79" s="19">
        <f>IF($B79="","",IFERROR(VLOOKUP($B79,Students!$A$2:$C$61,3,FALSE),""))</f>
      </c>
      <c r="E79" s="19">
        <f>IF(OR($B79="",N($C79)=0),"",N($C79)*N($D79))</f>
      </c>
      <c r="F79" s="22"/>
      <c r="G79" s="19">
        <f>IF($B79="","",IF($F79="Yes",N($E79),0))</f>
      </c>
      <c r="H79" s="23">
        <f>IF($A79="","",TEXT($A79,"mmm"))</f>
      </c>
      <c r="I79" s="14"/>
    </row>
    <row r="80" spans="1:9" x14ac:dyDescent="0.25">
      <c r="A80" s="20"/>
      <c r="B80" s="14"/>
      <c r="C80" s="21"/>
      <c r="D80" s="17">
        <f>IF($B80="","",IFERROR(VLOOKUP($B80,Students!$A$2:$C$61,3,FALSE),""))</f>
      </c>
      <c r="E80" s="17">
        <f>IF(OR($B80="",N($C80)=0),"",N($C80)*N($D80))</f>
      </c>
      <c r="F80" s="22"/>
      <c r="G80" s="17">
        <f>IF($B80="","",IF($F80="Yes",N($E80),0))</f>
      </c>
      <c r="H80" s="23">
        <f>IF($A80="","",TEXT($A80,"mmm"))</f>
      </c>
      <c r="I80" s="14"/>
    </row>
    <row r="81" spans="1:9" x14ac:dyDescent="0.25">
      <c r="A81" s="20"/>
      <c r="B81" s="14"/>
      <c r="C81" s="21"/>
      <c r="D81" s="19">
        <f>IF($B81="","",IFERROR(VLOOKUP($B81,Students!$A$2:$C$61,3,FALSE),""))</f>
      </c>
      <c r="E81" s="19">
        <f>IF(OR($B81="",N($C81)=0),"",N($C81)*N($D81))</f>
      </c>
      <c r="F81" s="22"/>
      <c r="G81" s="19">
        <f>IF($B81="","",IF($F81="Yes",N($E81),0))</f>
      </c>
      <c r="H81" s="23">
        <f>IF($A81="","",TEXT($A81,"mmm"))</f>
      </c>
      <c r="I81" s="14"/>
    </row>
    <row r="82" spans="1:9" x14ac:dyDescent="0.25">
      <c r="A82" s="20"/>
      <c r="B82" s="14"/>
      <c r="C82" s="21"/>
      <c r="D82" s="17">
        <f>IF($B82="","",IFERROR(VLOOKUP($B82,Students!$A$2:$C$61,3,FALSE),""))</f>
      </c>
      <c r="E82" s="17">
        <f>IF(OR($B82="",N($C82)=0),"",N($C82)*N($D82))</f>
      </c>
      <c r="F82" s="22"/>
      <c r="G82" s="17">
        <f>IF($B82="","",IF($F82="Yes",N($E82),0))</f>
      </c>
      <c r="H82" s="23">
        <f>IF($A82="","",TEXT($A82,"mmm"))</f>
      </c>
      <c r="I82" s="14"/>
    </row>
    <row r="83" spans="1:9" x14ac:dyDescent="0.25">
      <c r="A83" s="20"/>
      <c r="B83" s="14"/>
      <c r="C83" s="21"/>
      <c r="D83" s="19">
        <f>IF($B83="","",IFERROR(VLOOKUP($B83,Students!$A$2:$C$61,3,FALSE),""))</f>
      </c>
      <c r="E83" s="19">
        <f>IF(OR($B83="",N($C83)=0),"",N($C83)*N($D83))</f>
      </c>
      <c r="F83" s="22"/>
      <c r="G83" s="19">
        <f>IF($B83="","",IF($F83="Yes",N($E83),0))</f>
      </c>
      <c r="H83" s="23">
        <f>IF($A83="","",TEXT($A83,"mmm"))</f>
      </c>
      <c r="I83" s="14"/>
    </row>
    <row r="84" spans="1:9" x14ac:dyDescent="0.25">
      <c r="A84" s="20"/>
      <c r="B84" s="14"/>
      <c r="C84" s="21"/>
      <c r="D84" s="17">
        <f>IF($B84="","",IFERROR(VLOOKUP($B84,Students!$A$2:$C$61,3,FALSE),""))</f>
      </c>
      <c r="E84" s="17">
        <f>IF(OR($B84="",N($C84)=0),"",N($C84)*N($D84))</f>
      </c>
      <c r="F84" s="22"/>
      <c r="G84" s="17">
        <f>IF($B84="","",IF($F84="Yes",N($E84),0))</f>
      </c>
      <c r="H84" s="23">
        <f>IF($A84="","",TEXT($A84,"mmm"))</f>
      </c>
      <c r="I84" s="14"/>
    </row>
    <row r="85" spans="1:9" x14ac:dyDescent="0.25">
      <c r="A85" s="20"/>
      <c r="B85" s="14"/>
      <c r="C85" s="21"/>
      <c r="D85" s="19">
        <f>IF($B85="","",IFERROR(VLOOKUP($B85,Students!$A$2:$C$61,3,FALSE),""))</f>
      </c>
      <c r="E85" s="19">
        <f>IF(OR($B85="",N($C85)=0),"",N($C85)*N($D85))</f>
      </c>
      <c r="F85" s="22"/>
      <c r="G85" s="19">
        <f>IF($B85="","",IF($F85="Yes",N($E85),0))</f>
      </c>
      <c r="H85" s="23">
        <f>IF($A85="","",TEXT($A85,"mmm"))</f>
      </c>
      <c r="I85" s="14"/>
    </row>
    <row r="86" spans="1:9" x14ac:dyDescent="0.25">
      <c r="A86" s="20"/>
      <c r="B86" s="14"/>
      <c r="C86" s="21"/>
      <c r="D86" s="17">
        <f>IF($B86="","",IFERROR(VLOOKUP($B86,Students!$A$2:$C$61,3,FALSE),""))</f>
      </c>
      <c r="E86" s="17">
        <f>IF(OR($B86="",N($C86)=0),"",N($C86)*N($D86))</f>
      </c>
      <c r="F86" s="22"/>
      <c r="G86" s="17">
        <f>IF($B86="","",IF($F86="Yes",N($E86),0))</f>
      </c>
      <c r="H86" s="23">
        <f>IF($A86="","",TEXT($A86,"mmm"))</f>
      </c>
      <c r="I86" s="14"/>
    </row>
    <row r="87" spans="1:9" x14ac:dyDescent="0.25">
      <c r="A87" s="20"/>
      <c r="B87" s="14"/>
      <c r="C87" s="21"/>
      <c r="D87" s="19">
        <f>IF($B87="","",IFERROR(VLOOKUP($B87,Students!$A$2:$C$61,3,FALSE),""))</f>
      </c>
      <c r="E87" s="19">
        <f>IF(OR($B87="",N($C87)=0),"",N($C87)*N($D87))</f>
      </c>
      <c r="F87" s="22"/>
      <c r="G87" s="19">
        <f>IF($B87="","",IF($F87="Yes",N($E87),0))</f>
      </c>
      <c r="H87" s="23">
        <f>IF($A87="","",TEXT($A87,"mmm"))</f>
      </c>
      <c r="I87" s="14"/>
    </row>
    <row r="88" spans="1:9" x14ac:dyDescent="0.25">
      <c r="A88" s="20"/>
      <c r="B88" s="14"/>
      <c r="C88" s="21"/>
      <c r="D88" s="17">
        <f>IF($B88="","",IFERROR(VLOOKUP($B88,Students!$A$2:$C$61,3,FALSE),""))</f>
      </c>
      <c r="E88" s="17">
        <f>IF(OR($B88="",N($C88)=0),"",N($C88)*N($D88))</f>
      </c>
      <c r="F88" s="22"/>
      <c r="G88" s="17">
        <f>IF($B88="","",IF($F88="Yes",N($E88),0))</f>
      </c>
      <c r="H88" s="23">
        <f>IF($A88="","",TEXT($A88,"mmm"))</f>
      </c>
      <c r="I88" s="14"/>
    </row>
    <row r="89" spans="1:9" x14ac:dyDescent="0.25">
      <c r="A89" s="20"/>
      <c r="B89" s="14"/>
      <c r="C89" s="21"/>
      <c r="D89" s="19">
        <f>IF($B89="","",IFERROR(VLOOKUP($B89,Students!$A$2:$C$61,3,FALSE),""))</f>
      </c>
      <c r="E89" s="19">
        <f>IF(OR($B89="",N($C89)=0),"",N($C89)*N($D89))</f>
      </c>
      <c r="F89" s="22"/>
      <c r="G89" s="19">
        <f>IF($B89="","",IF($F89="Yes",N($E89),0))</f>
      </c>
      <c r="H89" s="23">
        <f>IF($A89="","",TEXT($A89,"mmm"))</f>
      </c>
      <c r="I89" s="14"/>
    </row>
    <row r="90" spans="1:9" x14ac:dyDescent="0.25">
      <c r="A90" s="20"/>
      <c r="B90" s="14"/>
      <c r="C90" s="21"/>
      <c r="D90" s="17">
        <f>IF($B90="","",IFERROR(VLOOKUP($B90,Students!$A$2:$C$61,3,FALSE),""))</f>
      </c>
      <c r="E90" s="17">
        <f>IF(OR($B90="",N($C90)=0),"",N($C90)*N($D90))</f>
      </c>
      <c r="F90" s="22"/>
      <c r="G90" s="17">
        <f>IF($B90="","",IF($F90="Yes",N($E90),0))</f>
      </c>
      <c r="H90" s="23">
        <f>IF($A90="","",TEXT($A90,"mmm"))</f>
      </c>
      <c r="I90" s="14"/>
    </row>
    <row r="91" spans="1:9" x14ac:dyDescent="0.25">
      <c r="A91" s="20"/>
      <c r="B91" s="14"/>
      <c r="C91" s="21"/>
      <c r="D91" s="19">
        <f>IF($B91="","",IFERROR(VLOOKUP($B91,Students!$A$2:$C$61,3,FALSE),""))</f>
      </c>
      <c r="E91" s="19">
        <f>IF(OR($B91="",N($C91)=0),"",N($C91)*N($D91))</f>
      </c>
      <c r="F91" s="22"/>
      <c r="G91" s="19">
        <f>IF($B91="","",IF($F91="Yes",N($E91),0))</f>
      </c>
      <c r="H91" s="23">
        <f>IF($A91="","",TEXT($A91,"mmm"))</f>
      </c>
      <c r="I91" s="14"/>
    </row>
    <row r="92" spans="1:9" x14ac:dyDescent="0.25">
      <c r="A92" s="20"/>
      <c r="B92" s="14"/>
      <c r="C92" s="21"/>
      <c r="D92" s="17">
        <f>IF($B92="","",IFERROR(VLOOKUP($B92,Students!$A$2:$C$61,3,FALSE),""))</f>
      </c>
      <c r="E92" s="17">
        <f>IF(OR($B92="",N($C92)=0),"",N($C92)*N($D92))</f>
      </c>
      <c r="F92" s="22"/>
      <c r="G92" s="17">
        <f>IF($B92="","",IF($F92="Yes",N($E92),0))</f>
      </c>
      <c r="H92" s="23">
        <f>IF($A92="","",TEXT($A92,"mmm"))</f>
      </c>
      <c r="I92" s="14"/>
    </row>
    <row r="93" spans="1:9" x14ac:dyDescent="0.25">
      <c r="A93" s="20"/>
      <c r="B93" s="14"/>
      <c r="C93" s="21"/>
      <c r="D93" s="19">
        <f>IF($B93="","",IFERROR(VLOOKUP($B93,Students!$A$2:$C$61,3,FALSE),""))</f>
      </c>
      <c r="E93" s="19">
        <f>IF(OR($B93="",N($C93)=0),"",N($C93)*N($D93))</f>
      </c>
      <c r="F93" s="22"/>
      <c r="G93" s="19">
        <f>IF($B93="","",IF($F93="Yes",N($E93),0))</f>
      </c>
      <c r="H93" s="23">
        <f>IF($A93="","",TEXT($A93,"mmm"))</f>
      </c>
      <c r="I93" s="14"/>
    </row>
    <row r="94" spans="1:9" x14ac:dyDescent="0.25">
      <c r="A94" s="20"/>
      <c r="B94" s="14"/>
      <c r="C94" s="21"/>
      <c r="D94" s="17">
        <f>IF($B94="","",IFERROR(VLOOKUP($B94,Students!$A$2:$C$61,3,FALSE),""))</f>
      </c>
      <c r="E94" s="17">
        <f>IF(OR($B94="",N($C94)=0),"",N($C94)*N($D94))</f>
      </c>
      <c r="F94" s="22"/>
      <c r="G94" s="17">
        <f>IF($B94="","",IF($F94="Yes",N($E94),0))</f>
      </c>
      <c r="H94" s="23">
        <f>IF($A94="","",TEXT($A94,"mmm"))</f>
      </c>
      <c r="I94" s="14"/>
    </row>
    <row r="95" spans="1:9" x14ac:dyDescent="0.25">
      <c r="A95" s="20"/>
      <c r="B95" s="14"/>
      <c r="C95" s="21"/>
      <c r="D95" s="19">
        <f>IF($B95="","",IFERROR(VLOOKUP($B95,Students!$A$2:$C$61,3,FALSE),""))</f>
      </c>
      <c r="E95" s="19">
        <f>IF(OR($B95="",N($C95)=0),"",N($C95)*N($D95))</f>
      </c>
      <c r="F95" s="22"/>
      <c r="G95" s="19">
        <f>IF($B95="","",IF($F95="Yes",N($E95),0))</f>
      </c>
      <c r="H95" s="23">
        <f>IF($A95="","",TEXT($A95,"mmm"))</f>
      </c>
      <c r="I95" s="14"/>
    </row>
    <row r="96" spans="1:9" x14ac:dyDescent="0.25">
      <c r="A96" s="20"/>
      <c r="B96" s="14"/>
      <c r="C96" s="21"/>
      <c r="D96" s="17">
        <f>IF($B96="","",IFERROR(VLOOKUP($B96,Students!$A$2:$C$61,3,FALSE),""))</f>
      </c>
      <c r="E96" s="17">
        <f>IF(OR($B96="",N($C96)=0),"",N($C96)*N($D96))</f>
      </c>
      <c r="F96" s="22"/>
      <c r="G96" s="17">
        <f>IF($B96="","",IF($F96="Yes",N($E96),0))</f>
      </c>
      <c r="H96" s="23">
        <f>IF($A96="","",TEXT($A96,"mmm"))</f>
      </c>
      <c r="I96" s="14"/>
    </row>
    <row r="97" spans="1:9" x14ac:dyDescent="0.25">
      <c r="A97" s="20"/>
      <c r="B97" s="14"/>
      <c r="C97" s="21"/>
      <c r="D97" s="19">
        <f>IF($B97="","",IFERROR(VLOOKUP($B97,Students!$A$2:$C$61,3,FALSE),""))</f>
      </c>
      <c r="E97" s="19">
        <f>IF(OR($B97="",N($C97)=0),"",N($C97)*N($D97))</f>
      </c>
      <c r="F97" s="22"/>
      <c r="G97" s="19">
        <f>IF($B97="","",IF($F97="Yes",N($E97),0))</f>
      </c>
      <c r="H97" s="23">
        <f>IF($A97="","",TEXT($A97,"mmm"))</f>
      </c>
      <c r="I97" s="14"/>
    </row>
    <row r="98" spans="1:9" x14ac:dyDescent="0.25">
      <c r="A98" s="20"/>
      <c r="B98" s="14"/>
      <c r="C98" s="21"/>
      <c r="D98" s="17">
        <f>IF($B98="","",IFERROR(VLOOKUP($B98,Students!$A$2:$C$61,3,FALSE),""))</f>
      </c>
      <c r="E98" s="17">
        <f>IF(OR($B98="",N($C98)=0),"",N($C98)*N($D98))</f>
      </c>
      <c r="F98" s="22"/>
      <c r="G98" s="17">
        <f>IF($B98="","",IF($F98="Yes",N($E98),0))</f>
      </c>
      <c r="H98" s="23">
        <f>IF($A98="","",TEXT($A98,"mmm"))</f>
      </c>
      <c r="I98" s="14"/>
    </row>
    <row r="99" spans="1:9" x14ac:dyDescent="0.25">
      <c r="A99" s="20"/>
      <c r="B99" s="14"/>
      <c r="C99" s="21"/>
      <c r="D99" s="19">
        <f>IF($B99="","",IFERROR(VLOOKUP($B99,Students!$A$2:$C$61,3,FALSE),""))</f>
      </c>
      <c r="E99" s="19">
        <f>IF(OR($B99="",N($C99)=0),"",N($C99)*N($D99))</f>
      </c>
      <c r="F99" s="22"/>
      <c r="G99" s="19">
        <f>IF($B99="","",IF($F99="Yes",N($E99),0))</f>
      </c>
      <c r="H99" s="23">
        <f>IF($A99="","",TEXT($A99,"mmm"))</f>
      </c>
      <c r="I99" s="14"/>
    </row>
    <row r="100" spans="1:9" x14ac:dyDescent="0.25">
      <c r="A100" s="20"/>
      <c r="B100" s="14"/>
      <c r="C100" s="21"/>
      <c r="D100" s="17">
        <f>IF($B100="","",IFERROR(VLOOKUP($B100,Students!$A$2:$C$61,3,FALSE),""))</f>
      </c>
      <c r="E100" s="17">
        <f>IF(OR($B100="",N($C100)=0),"",N($C100)*N($D100))</f>
      </c>
      <c r="F100" s="22"/>
      <c r="G100" s="17">
        <f>IF($B100="","",IF($F100="Yes",N($E100),0))</f>
      </c>
      <c r="H100" s="23">
        <f>IF($A100="","",TEXT($A100,"mmm"))</f>
      </c>
      <c r="I100" s="14"/>
    </row>
    <row r="101" spans="1:9" x14ac:dyDescent="0.25">
      <c r="A101" s="20"/>
      <c r="B101" s="14"/>
      <c r="C101" s="21"/>
      <c r="D101" s="19">
        <f>IF($B101="","",IFERROR(VLOOKUP($B101,Students!$A$2:$C$61,3,FALSE),""))</f>
      </c>
      <c r="E101" s="19">
        <f>IF(OR($B101="",N($C101)=0),"",N($C101)*N($D101))</f>
      </c>
      <c r="F101" s="22"/>
      <c r="G101" s="19">
        <f>IF($B101="","",IF($F101="Yes",N($E101),0))</f>
      </c>
      <c r="H101" s="23">
        <f>IF($A101="","",TEXT($A101,"mmm"))</f>
      </c>
      <c r="I101" s="14"/>
    </row>
    <row r="102" spans="1:9" x14ac:dyDescent="0.25">
      <c r="A102" s="20"/>
      <c r="B102" s="14"/>
      <c r="C102" s="21"/>
      <c r="D102" s="17">
        <f>IF($B102="","",IFERROR(VLOOKUP($B102,Students!$A$2:$C$61,3,FALSE),""))</f>
      </c>
      <c r="E102" s="17">
        <f>IF(OR($B102="",N($C102)=0),"",N($C102)*N($D102))</f>
      </c>
      <c r="F102" s="22"/>
      <c r="G102" s="17">
        <f>IF($B102="","",IF($F102="Yes",N($E102),0))</f>
      </c>
      <c r="H102" s="23">
        <f>IF($A102="","",TEXT($A102,"mmm"))</f>
      </c>
      <c r="I102" s="14"/>
    </row>
    <row r="103" spans="1:9" x14ac:dyDescent="0.25">
      <c r="A103" s="20"/>
      <c r="B103" s="14"/>
      <c r="C103" s="21"/>
      <c r="D103" s="19">
        <f>IF($B103="","",IFERROR(VLOOKUP($B103,Students!$A$2:$C$61,3,FALSE),""))</f>
      </c>
      <c r="E103" s="19">
        <f>IF(OR($B103="",N($C103)=0),"",N($C103)*N($D103))</f>
      </c>
      <c r="F103" s="22"/>
      <c r="G103" s="19">
        <f>IF($B103="","",IF($F103="Yes",N($E103),0))</f>
      </c>
      <c r="H103" s="23">
        <f>IF($A103="","",TEXT($A103,"mmm"))</f>
      </c>
      <c r="I103" s="14"/>
    </row>
    <row r="104" spans="1:9" x14ac:dyDescent="0.25">
      <c r="A104" s="20"/>
      <c r="B104" s="14"/>
      <c r="C104" s="21"/>
      <c r="D104" s="17">
        <f>IF($B104="","",IFERROR(VLOOKUP($B104,Students!$A$2:$C$61,3,FALSE),""))</f>
      </c>
      <c r="E104" s="17">
        <f>IF(OR($B104="",N($C104)=0),"",N($C104)*N($D104))</f>
      </c>
      <c r="F104" s="22"/>
      <c r="G104" s="17">
        <f>IF($B104="","",IF($F104="Yes",N($E104),0))</f>
      </c>
      <c r="H104" s="23">
        <f>IF($A104="","",TEXT($A104,"mmm"))</f>
      </c>
      <c r="I104" s="14"/>
    </row>
    <row r="105" spans="1:9" x14ac:dyDescent="0.25">
      <c r="A105" s="20"/>
      <c r="B105" s="14"/>
      <c r="C105" s="21"/>
      <c r="D105" s="19">
        <f>IF($B105="","",IFERROR(VLOOKUP($B105,Students!$A$2:$C$61,3,FALSE),""))</f>
      </c>
      <c r="E105" s="19">
        <f>IF(OR($B105="",N($C105)=0),"",N($C105)*N($D105))</f>
      </c>
      <c r="F105" s="22"/>
      <c r="G105" s="19">
        <f>IF($B105="","",IF($F105="Yes",N($E105),0))</f>
      </c>
      <c r="H105" s="23">
        <f>IF($A105="","",TEXT($A105,"mmm"))</f>
      </c>
      <c r="I105" s="14"/>
    </row>
    <row r="106" spans="1:9" x14ac:dyDescent="0.25">
      <c r="A106" s="20"/>
      <c r="B106" s="14"/>
      <c r="C106" s="21"/>
      <c r="D106" s="17">
        <f>IF($B106="","",IFERROR(VLOOKUP($B106,Students!$A$2:$C$61,3,FALSE),""))</f>
      </c>
      <c r="E106" s="17">
        <f>IF(OR($B106="",N($C106)=0),"",N($C106)*N($D106))</f>
      </c>
      <c r="F106" s="22"/>
      <c r="G106" s="17">
        <f>IF($B106="","",IF($F106="Yes",N($E106),0))</f>
      </c>
      <c r="H106" s="23">
        <f>IF($A106="","",TEXT($A106,"mmm"))</f>
      </c>
      <c r="I106" s="14"/>
    </row>
    <row r="107" spans="1:9" x14ac:dyDescent="0.25">
      <c r="A107" s="20"/>
      <c r="B107" s="14"/>
      <c r="C107" s="21"/>
      <c r="D107" s="19">
        <f>IF($B107="","",IFERROR(VLOOKUP($B107,Students!$A$2:$C$61,3,FALSE),""))</f>
      </c>
      <c r="E107" s="19">
        <f>IF(OR($B107="",N($C107)=0),"",N($C107)*N($D107))</f>
      </c>
      <c r="F107" s="22"/>
      <c r="G107" s="19">
        <f>IF($B107="","",IF($F107="Yes",N($E107),0))</f>
      </c>
      <c r="H107" s="23">
        <f>IF($A107="","",TEXT($A107,"mmm"))</f>
      </c>
      <c r="I107" s="14"/>
    </row>
    <row r="108" spans="1:9" x14ac:dyDescent="0.25">
      <c r="A108" s="20"/>
      <c r="B108" s="14"/>
      <c r="C108" s="21"/>
      <c r="D108" s="17">
        <f>IF($B108="","",IFERROR(VLOOKUP($B108,Students!$A$2:$C$61,3,FALSE),""))</f>
      </c>
      <c r="E108" s="17">
        <f>IF(OR($B108="",N($C108)=0),"",N($C108)*N($D108))</f>
      </c>
      <c r="F108" s="22"/>
      <c r="G108" s="17">
        <f>IF($B108="","",IF($F108="Yes",N($E108),0))</f>
      </c>
      <c r="H108" s="23">
        <f>IF($A108="","",TEXT($A108,"mmm"))</f>
      </c>
      <c r="I108" s="14"/>
    </row>
    <row r="109" spans="1:9" x14ac:dyDescent="0.25">
      <c r="A109" s="20"/>
      <c r="B109" s="14"/>
      <c r="C109" s="21"/>
      <c r="D109" s="19">
        <f>IF($B109="","",IFERROR(VLOOKUP($B109,Students!$A$2:$C$61,3,FALSE),""))</f>
      </c>
      <c r="E109" s="19">
        <f>IF(OR($B109="",N($C109)=0),"",N($C109)*N($D109))</f>
      </c>
      <c r="F109" s="22"/>
      <c r="G109" s="19">
        <f>IF($B109="","",IF($F109="Yes",N($E109),0))</f>
      </c>
      <c r="H109" s="23">
        <f>IF($A109="","",TEXT($A109,"mmm"))</f>
      </c>
      <c r="I109" s="14"/>
    </row>
    <row r="110" spans="1:9" x14ac:dyDescent="0.25">
      <c r="A110" s="20"/>
      <c r="B110" s="14"/>
      <c r="C110" s="21"/>
      <c r="D110" s="17">
        <f>IF($B110="","",IFERROR(VLOOKUP($B110,Students!$A$2:$C$61,3,FALSE),""))</f>
      </c>
      <c r="E110" s="17">
        <f>IF(OR($B110="",N($C110)=0),"",N($C110)*N($D110))</f>
      </c>
      <c r="F110" s="22"/>
      <c r="G110" s="17">
        <f>IF($B110="","",IF($F110="Yes",N($E110),0))</f>
      </c>
      <c r="H110" s="23">
        <f>IF($A110="","",TEXT($A110,"mmm"))</f>
      </c>
      <c r="I110" s="14"/>
    </row>
    <row r="111" spans="1:9" x14ac:dyDescent="0.25">
      <c r="A111" s="20"/>
      <c r="B111" s="14"/>
      <c r="C111" s="21"/>
      <c r="D111" s="19">
        <f>IF($B111="","",IFERROR(VLOOKUP($B111,Students!$A$2:$C$61,3,FALSE),""))</f>
      </c>
      <c r="E111" s="19">
        <f>IF(OR($B111="",N($C111)=0),"",N($C111)*N($D111))</f>
      </c>
      <c r="F111" s="22"/>
      <c r="G111" s="19">
        <f>IF($B111="","",IF($F111="Yes",N($E111),0))</f>
      </c>
      <c r="H111" s="23">
        <f>IF($A111="","",TEXT($A111,"mmm"))</f>
      </c>
      <c r="I111" s="14"/>
    </row>
    <row r="112" spans="1:9" x14ac:dyDescent="0.25">
      <c r="A112" s="20"/>
      <c r="B112" s="14"/>
      <c r="C112" s="21"/>
      <c r="D112" s="17">
        <f>IF($B112="","",IFERROR(VLOOKUP($B112,Students!$A$2:$C$61,3,FALSE),""))</f>
      </c>
      <c r="E112" s="17">
        <f>IF(OR($B112="",N($C112)=0),"",N($C112)*N($D112))</f>
      </c>
      <c r="F112" s="22"/>
      <c r="G112" s="17">
        <f>IF($B112="","",IF($F112="Yes",N($E112),0))</f>
      </c>
      <c r="H112" s="23">
        <f>IF($A112="","",TEXT($A112,"mmm"))</f>
      </c>
      <c r="I112" s="14"/>
    </row>
    <row r="113" spans="1:9" x14ac:dyDescent="0.25">
      <c r="A113" s="20"/>
      <c r="B113" s="14"/>
      <c r="C113" s="21"/>
      <c r="D113" s="19">
        <f>IF($B113="","",IFERROR(VLOOKUP($B113,Students!$A$2:$C$61,3,FALSE),""))</f>
      </c>
      <c r="E113" s="19">
        <f>IF(OR($B113="",N($C113)=0),"",N($C113)*N($D113))</f>
      </c>
      <c r="F113" s="22"/>
      <c r="G113" s="19">
        <f>IF($B113="","",IF($F113="Yes",N($E113),0))</f>
      </c>
      <c r="H113" s="23">
        <f>IF($A113="","",TEXT($A113,"mmm"))</f>
      </c>
      <c r="I113" s="14"/>
    </row>
    <row r="114" spans="1:9" x14ac:dyDescent="0.25">
      <c r="A114" s="20"/>
      <c r="B114" s="14"/>
      <c r="C114" s="21"/>
      <c r="D114" s="17">
        <f>IF($B114="","",IFERROR(VLOOKUP($B114,Students!$A$2:$C$61,3,FALSE),""))</f>
      </c>
      <c r="E114" s="17">
        <f>IF(OR($B114="",N($C114)=0),"",N($C114)*N($D114))</f>
      </c>
      <c r="F114" s="22"/>
      <c r="G114" s="17">
        <f>IF($B114="","",IF($F114="Yes",N($E114),0))</f>
      </c>
      <c r="H114" s="23">
        <f>IF($A114="","",TEXT($A114,"mmm"))</f>
      </c>
      <c r="I114" s="14"/>
    </row>
    <row r="115" spans="1:9" x14ac:dyDescent="0.25">
      <c r="A115" s="20"/>
      <c r="B115" s="14"/>
      <c r="C115" s="21"/>
      <c r="D115" s="19">
        <f>IF($B115="","",IFERROR(VLOOKUP($B115,Students!$A$2:$C$61,3,FALSE),""))</f>
      </c>
      <c r="E115" s="19">
        <f>IF(OR($B115="",N($C115)=0),"",N($C115)*N($D115))</f>
      </c>
      <c r="F115" s="22"/>
      <c r="G115" s="19">
        <f>IF($B115="","",IF($F115="Yes",N($E115),0))</f>
      </c>
      <c r="H115" s="23">
        <f>IF($A115="","",TEXT($A115,"mmm"))</f>
      </c>
      <c r="I115" s="14"/>
    </row>
    <row r="116" spans="1:9" x14ac:dyDescent="0.25">
      <c r="A116" s="20"/>
      <c r="B116" s="14"/>
      <c r="C116" s="21"/>
      <c r="D116" s="17">
        <f>IF($B116="","",IFERROR(VLOOKUP($B116,Students!$A$2:$C$61,3,FALSE),""))</f>
      </c>
      <c r="E116" s="17">
        <f>IF(OR($B116="",N($C116)=0),"",N($C116)*N($D116))</f>
      </c>
      <c r="F116" s="22"/>
      <c r="G116" s="17">
        <f>IF($B116="","",IF($F116="Yes",N($E116),0))</f>
      </c>
      <c r="H116" s="23">
        <f>IF($A116="","",TEXT($A116,"mmm"))</f>
      </c>
      <c r="I116" s="14"/>
    </row>
    <row r="117" spans="1:9" x14ac:dyDescent="0.25">
      <c r="A117" s="20"/>
      <c r="B117" s="14"/>
      <c r="C117" s="21"/>
      <c r="D117" s="19">
        <f>IF($B117="","",IFERROR(VLOOKUP($B117,Students!$A$2:$C$61,3,FALSE),""))</f>
      </c>
      <c r="E117" s="19">
        <f>IF(OR($B117="",N($C117)=0),"",N($C117)*N($D117))</f>
      </c>
      <c r="F117" s="22"/>
      <c r="G117" s="19">
        <f>IF($B117="","",IF($F117="Yes",N($E117),0))</f>
      </c>
      <c r="H117" s="23">
        <f>IF($A117="","",TEXT($A117,"mmm"))</f>
      </c>
      <c r="I117" s="14"/>
    </row>
    <row r="118" spans="1:9" x14ac:dyDescent="0.25">
      <c r="A118" s="20"/>
      <c r="B118" s="14"/>
      <c r="C118" s="21"/>
      <c r="D118" s="17">
        <f>IF($B118="","",IFERROR(VLOOKUP($B118,Students!$A$2:$C$61,3,FALSE),""))</f>
      </c>
      <c r="E118" s="17">
        <f>IF(OR($B118="",N($C118)=0),"",N($C118)*N($D118))</f>
      </c>
      <c r="F118" s="22"/>
      <c r="G118" s="17">
        <f>IF($B118="","",IF($F118="Yes",N($E118),0))</f>
      </c>
      <c r="H118" s="23">
        <f>IF($A118="","",TEXT($A118,"mmm"))</f>
      </c>
      <c r="I118" s="14"/>
    </row>
    <row r="119" spans="1:9" x14ac:dyDescent="0.25">
      <c r="A119" s="20"/>
      <c r="B119" s="14"/>
      <c r="C119" s="21"/>
      <c r="D119" s="19">
        <f>IF($B119="","",IFERROR(VLOOKUP($B119,Students!$A$2:$C$61,3,FALSE),""))</f>
      </c>
      <c r="E119" s="19">
        <f>IF(OR($B119="",N($C119)=0),"",N($C119)*N($D119))</f>
      </c>
      <c r="F119" s="22"/>
      <c r="G119" s="19">
        <f>IF($B119="","",IF($F119="Yes",N($E119),0))</f>
      </c>
      <c r="H119" s="23">
        <f>IF($A119="","",TEXT($A119,"mmm"))</f>
      </c>
      <c r="I119" s="14"/>
    </row>
    <row r="120" spans="1:9" x14ac:dyDescent="0.25">
      <c r="A120" s="20"/>
      <c r="B120" s="14"/>
      <c r="C120" s="21"/>
      <c r="D120" s="17">
        <f>IF($B120="","",IFERROR(VLOOKUP($B120,Students!$A$2:$C$61,3,FALSE),""))</f>
      </c>
      <c r="E120" s="17">
        <f>IF(OR($B120="",N($C120)=0),"",N($C120)*N($D120))</f>
      </c>
      <c r="F120" s="22"/>
      <c r="G120" s="17">
        <f>IF($B120="","",IF($F120="Yes",N($E120),0))</f>
      </c>
      <c r="H120" s="23">
        <f>IF($A120="","",TEXT($A120,"mmm"))</f>
      </c>
      <c r="I120" s="14"/>
    </row>
    <row r="121" spans="1:9" x14ac:dyDescent="0.25">
      <c r="A121" s="20"/>
      <c r="B121" s="14"/>
      <c r="C121" s="21"/>
      <c r="D121" s="19">
        <f>IF($B121="","",IFERROR(VLOOKUP($B121,Students!$A$2:$C$61,3,FALSE),""))</f>
      </c>
      <c r="E121" s="19">
        <f>IF(OR($B121="",N($C121)=0),"",N($C121)*N($D121))</f>
      </c>
      <c r="F121" s="22"/>
      <c r="G121" s="19">
        <f>IF($B121="","",IF($F121="Yes",N($E121),0))</f>
      </c>
      <c r="H121" s="23">
        <f>IF($A121="","",TEXT($A121,"mmm"))</f>
      </c>
      <c r="I121" s="14"/>
    </row>
    <row r="122" spans="1:9" x14ac:dyDescent="0.25">
      <c r="A122" s="20"/>
      <c r="B122" s="14"/>
      <c r="C122" s="21"/>
      <c r="D122" s="17">
        <f>IF($B122="","",IFERROR(VLOOKUP($B122,Students!$A$2:$C$61,3,FALSE),""))</f>
      </c>
      <c r="E122" s="17">
        <f>IF(OR($B122="",N($C122)=0),"",N($C122)*N($D122))</f>
      </c>
      <c r="F122" s="22"/>
      <c r="G122" s="17">
        <f>IF($B122="","",IF($F122="Yes",N($E122),0))</f>
      </c>
      <c r="H122" s="23">
        <f>IF($A122="","",TEXT($A122,"mmm"))</f>
      </c>
      <c r="I122" s="14"/>
    </row>
    <row r="123" spans="1:9" x14ac:dyDescent="0.25">
      <c r="A123" s="20"/>
      <c r="B123" s="14"/>
      <c r="C123" s="21"/>
      <c r="D123" s="19">
        <f>IF($B123="","",IFERROR(VLOOKUP($B123,Students!$A$2:$C$61,3,FALSE),""))</f>
      </c>
      <c r="E123" s="19">
        <f>IF(OR($B123="",N($C123)=0),"",N($C123)*N($D123))</f>
      </c>
      <c r="F123" s="22"/>
      <c r="G123" s="19">
        <f>IF($B123="","",IF($F123="Yes",N($E123),0))</f>
      </c>
      <c r="H123" s="23">
        <f>IF($A123="","",TEXT($A123,"mmm"))</f>
      </c>
      <c r="I123" s="14"/>
    </row>
    <row r="124" spans="1:9" x14ac:dyDescent="0.25">
      <c r="A124" s="20"/>
      <c r="B124" s="14"/>
      <c r="C124" s="21"/>
      <c r="D124" s="17">
        <f>IF($B124="","",IFERROR(VLOOKUP($B124,Students!$A$2:$C$61,3,FALSE),""))</f>
      </c>
      <c r="E124" s="17">
        <f>IF(OR($B124="",N($C124)=0),"",N($C124)*N($D124))</f>
      </c>
      <c r="F124" s="22"/>
      <c r="G124" s="17">
        <f>IF($B124="","",IF($F124="Yes",N($E124),0))</f>
      </c>
      <c r="H124" s="23">
        <f>IF($A124="","",TEXT($A124,"mmm"))</f>
      </c>
      <c r="I124" s="14"/>
    </row>
    <row r="125" spans="1:9" x14ac:dyDescent="0.25">
      <c r="A125" s="20"/>
      <c r="B125" s="14"/>
      <c r="C125" s="21"/>
      <c r="D125" s="19">
        <f>IF($B125="","",IFERROR(VLOOKUP($B125,Students!$A$2:$C$61,3,FALSE),""))</f>
      </c>
      <c r="E125" s="19">
        <f>IF(OR($B125="",N($C125)=0),"",N($C125)*N($D125))</f>
      </c>
      <c r="F125" s="22"/>
      <c r="G125" s="19">
        <f>IF($B125="","",IF($F125="Yes",N($E125),0))</f>
      </c>
      <c r="H125" s="23">
        <f>IF($A125="","",TEXT($A125,"mmm"))</f>
      </c>
      <c r="I125" s="14"/>
    </row>
    <row r="126" spans="1:9" x14ac:dyDescent="0.25">
      <c r="A126" s="20"/>
      <c r="B126" s="14"/>
      <c r="C126" s="21"/>
      <c r="D126" s="17">
        <f>IF($B126="","",IFERROR(VLOOKUP($B126,Students!$A$2:$C$61,3,FALSE),""))</f>
      </c>
      <c r="E126" s="17">
        <f>IF(OR($B126="",N($C126)=0),"",N($C126)*N($D126))</f>
      </c>
      <c r="F126" s="22"/>
      <c r="G126" s="17">
        <f>IF($B126="","",IF($F126="Yes",N($E126),0))</f>
      </c>
      <c r="H126" s="23">
        <f>IF($A126="","",TEXT($A126,"mmm"))</f>
      </c>
      <c r="I126" s="14"/>
    </row>
    <row r="127" spans="1:9" x14ac:dyDescent="0.25">
      <c r="A127" s="20"/>
      <c r="B127" s="14"/>
      <c r="C127" s="21"/>
      <c r="D127" s="19">
        <f>IF($B127="","",IFERROR(VLOOKUP($B127,Students!$A$2:$C$61,3,FALSE),""))</f>
      </c>
      <c r="E127" s="19">
        <f>IF(OR($B127="",N($C127)=0),"",N($C127)*N($D127))</f>
      </c>
      <c r="F127" s="22"/>
      <c r="G127" s="19">
        <f>IF($B127="","",IF($F127="Yes",N($E127),0))</f>
      </c>
      <c r="H127" s="23">
        <f>IF($A127="","",TEXT($A127,"mmm"))</f>
      </c>
      <c r="I127" s="14"/>
    </row>
    <row r="128" spans="1:9" x14ac:dyDescent="0.25">
      <c r="A128" s="20"/>
      <c r="B128" s="14"/>
      <c r="C128" s="21"/>
      <c r="D128" s="17">
        <f>IF($B128="","",IFERROR(VLOOKUP($B128,Students!$A$2:$C$61,3,FALSE),""))</f>
      </c>
      <c r="E128" s="17">
        <f>IF(OR($B128="",N($C128)=0),"",N($C128)*N($D128))</f>
      </c>
      <c r="F128" s="22"/>
      <c r="G128" s="17">
        <f>IF($B128="","",IF($F128="Yes",N($E128),0))</f>
      </c>
      <c r="H128" s="23">
        <f>IF($A128="","",TEXT($A128,"mmm"))</f>
      </c>
      <c r="I128" s="14"/>
    </row>
    <row r="129" spans="1:9" x14ac:dyDescent="0.25">
      <c r="A129" s="20"/>
      <c r="B129" s="14"/>
      <c r="C129" s="21"/>
      <c r="D129" s="19">
        <f>IF($B129="","",IFERROR(VLOOKUP($B129,Students!$A$2:$C$61,3,FALSE),""))</f>
      </c>
      <c r="E129" s="19">
        <f>IF(OR($B129="",N($C129)=0),"",N($C129)*N($D129))</f>
      </c>
      <c r="F129" s="22"/>
      <c r="G129" s="19">
        <f>IF($B129="","",IF($F129="Yes",N($E129),0))</f>
      </c>
      <c r="H129" s="23">
        <f>IF($A129="","",TEXT($A129,"mmm"))</f>
      </c>
      <c r="I129" s="14"/>
    </row>
    <row r="130" spans="1:9" x14ac:dyDescent="0.25">
      <c r="A130" s="20"/>
      <c r="B130" s="14"/>
      <c r="C130" s="21"/>
      <c r="D130" s="17">
        <f>IF($B130="","",IFERROR(VLOOKUP($B130,Students!$A$2:$C$61,3,FALSE),""))</f>
      </c>
      <c r="E130" s="17">
        <f>IF(OR($B130="",N($C130)=0),"",N($C130)*N($D130))</f>
      </c>
      <c r="F130" s="22"/>
      <c r="G130" s="17">
        <f>IF($B130="","",IF($F130="Yes",N($E130),0))</f>
      </c>
      <c r="H130" s="23">
        <f>IF($A130="","",TEXT($A130,"mmm"))</f>
      </c>
      <c r="I130" s="14"/>
    </row>
    <row r="131" spans="1:9" x14ac:dyDescent="0.25">
      <c r="A131" s="20"/>
      <c r="B131" s="14"/>
      <c r="C131" s="21"/>
      <c r="D131" s="19">
        <f>IF($B131="","",IFERROR(VLOOKUP($B131,Students!$A$2:$C$61,3,FALSE),""))</f>
      </c>
      <c r="E131" s="19">
        <f>IF(OR($B131="",N($C131)=0),"",N($C131)*N($D131))</f>
      </c>
      <c r="F131" s="22"/>
      <c r="G131" s="19">
        <f>IF($B131="","",IF($F131="Yes",N($E131),0))</f>
      </c>
      <c r="H131" s="23">
        <f>IF($A131="","",TEXT($A131,"mmm"))</f>
      </c>
      <c r="I131" s="14"/>
    </row>
    <row r="132" spans="1:9" x14ac:dyDescent="0.25">
      <c r="A132" s="20"/>
      <c r="B132" s="14"/>
      <c r="C132" s="21"/>
      <c r="D132" s="17">
        <f>IF($B132="","",IFERROR(VLOOKUP($B132,Students!$A$2:$C$61,3,FALSE),""))</f>
      </c>
      <c r="E132" s="17">
        <f>IF(OR($B132="",N($C132)=0),"",N($C132)*N($D132))</f>
      </c>
      <c r="F132" s="22"/>
      <c r="G132" s="17">
        <f>IF($B132="","",IF($F132="Yes",N($E132),0))</f>
      </c>
      <c r="H132" s="23">
        <f>IF($A132="","",TEXT($A132,"mmm"))</f>
      </c>
      <c r="I132" s="14"/>
    </row>
    <row r="133" spans="1:9" x14ac:dyDescent="0.25">
      <c r="A133" s="20"/>
      <c r="B133" s="14"/>
      <c r="C133" s="21"/>
      <c r="D133" s="19">
        <f>IF($B133="","",IFERROR(VLOOKUP($B133,Students!$A$2:$C$61,3,FALSE),""))</f>
      </c>
      <c r="E133" s="19">
        <f>IF(OR($B133="",N($C133)=0),"",N($C133)*N($D133))</f>
      </c>
      <c r="F133" s="22"/>
      <c r="G133" s="19">
        <f>IF($B133="","",IF($F133="Yes",N($E133),0))</f>
      </c>
      <c r="H133" s="23">
        <f>IF($A133="","",TEXT($A133,"mmm"))</f>
      </c>
      <c r="I133" s="14"/>
    </row>
    <row r="134" spans="1:9" x14ac:dyDescent="0.25">
      <c r="A134" s="20"/>
      <c r="B134" s="14"/>
      <c r="C134" s="21"/>
      <c r="D134" s="17">
        <f>IF($B134="","",IFERROR(VLOOKUP($B134,Students!$A$2:$C$61,3,FALSE),""))</f>
      </c>
      <c r="E134" s="17">
        <f>IF(OR($B134="",N($C134)=0),"",N($C134)*N($D134))</f>
      </c>
      <c r="F134" s="22"/>
      <c r="G134" s="17">
        <f>IF($B134="","",IF($F134="Yes",N($E134),0))</f>
      </c>
      <c r="H134" s="23">
        <f>IF($A134="","",TEXT($A134,"mmm"))</f>
      </c>
      <c r="I134" s="14"/>
    </row>
    <row r="135" spans="1:9" x14ac:dyDescent="0.25">
      <c r="A135" s="20"/>
      <c r="B135" s="14"/>
      <c r="C135" s="21"/>
      <c r="D135" s="19">
        <f>IF($B135="","",IFERROR(VLOOKUP($B135,Students!$A$2:$C$61,3,FALSE),""))</f>
      </c>
      <c r="E135" s="19">
        <f>IF(OR($B135="",N($C135)=0),"",N($C135)*N($D135))</f>
      </c>
      <c r="F135" s="22"/>
      <c r="G135" s="19">
        <f>IF($B135="","",IF($F135="Yes",N($E135),0))</f>
      </c>
      <c r="H135" s="23">
        <f>IF($A135="","",TEXT($A135,"mmm"))</f>
      </c>
      <c r="I135" s="14"/>
    </row>
    <row r="136" spans="1:9" x14ac:dyDescent="0.25">
      <c r="A136" s="20"/>
      <c r="B136" s="14"/>
      <c r="C136" s="21"/>
      <c r="D136" s="17">
        <f>IF($B136="","",IFERROR(VLOOKUP($B136,Students!$A$2:$C$61,3,FALSE),""))</f>
      </c>
      <c r="E136" s="17">
        <f>IF(OR($B136="",N($C136)=0),"",N($C136)*N($D136))</f>
      </c>
      <c r="F136" s="22"/>
      <c r="G136" s="17">
        <f>IF($B136="","",IF($F136="Yes",N($E136),0))</f>
      </c>
      <c r="H136" s="23">
        <f>IF($A136="","",TEXT($A136,"mmm"))</f>
      </c>
      <c r="I136" s="14"/>
    </row>
    <row r="137" spans="1:9" x14ac:dyDescent="0.25">
      <c r="A137" s="20"/>
      <c r="B137" s="14"/>
      <c r="C137" s="21"/>
      <c r="D137" s="19">
        <f>IF($B137="","",IFERROR(VLOOKUP($B137,Students!$A$2:$C$61,3,FALSE),""))</f>
      </c>
      <c r="E137" s="19">
        <f>IF(OR($B137="",N($C137)=0),"",N($C137)*N($D137))</f>
      </c>
      <c r="F137" s="22"/>
      <c r="G137" s="19">
        <f>IF($B137="","",IF($F137="Yes",N($E137),0))</f>
      </c>
      <c r="H137" s="23">
        <f>IF($A137="","",TEXT($A137,"mmm"))</f>
      </c>
      <c r="I137" s="14"/>
    </row>
    <row r="138" spans="1:9" x14ac:dyDescent="0.25">
      <c r="A138" s="20"/>
      <c r="B138" s="14"/>
      <c r="C138" s="21"/>
      <c r="D138" s="17">
        <f>IF($B138="","",IFERROR(VLOOKUP($B138,Students!$A$2:$C$61,3,FALSE),""))</f>
      </c>
      <c r="E138" s="17">
        <f>IF(OR($B138="",N($C138)=0),"",N($C138)*N($D138))</f>
      </c>
      <c r="F138" s="22"/>
      <c r="G138" s="17">
        <f>IF($B138="","",IF($F138="Yes",N($E138),0))</f>
      </c>
      <c r="H138" s="23">
        <f>IF($A138="","",TEXT($A138,"mmm"))</f>
      </c>
      <c r="I138" s="14"/>
    </row>
    <row r="139" spans="1:9" x14ac:dyDescent="0.25">
      <c r="A139" s="20"/>
      <c r="B139" s="14"/>
      <c r="C139" s="21"/>
      <c r="D139" s="19">
        <f>IF($B139="","",IFERROR(VLOOKUP($B139,Students!$A$2:$C$61,3,FALSE),""))</f>
      </c>
      <c r="E139" s="19">
        <f>IF(OR($B139="",N($C139)=0),"",N($C139)*N($D139))</f>
      </c>
      <c r="F139" s="22"/>
      <c r="G139" s="19">
        <f>IF($B139="","",IF($F139="Yes",N($E139),0))</f>
      </c>
      <c r="H139" s="23">
        <f>IF($A139="","",TEXT($A139,"mmm"))</f>
      </c>
      <c r="I139" s="14"/>
    </row>
    <row r="140" spans="1:9" x14ac:dyDescent="0.25">
      <c r="A140" s="20"/>
      <c r="B140" s="14"/>
      <c r="C140" s="21"/>
      <c r="D140" s="17">
        <f>IF($B140="","",IFERROR(VLOOKUP($B140,Students!$A$2:$C$61,3,FALSE),""))</f>
      </c>
      <c r="E140" s="17">
        <f>IF(OR($B140="",N($C140)=0),"",N($C140)*N($D140))</f>
      </c>
      <c r="F140" s="22"/>
      <c r="G140" s="17">
        <f>IF($B140="","",IF($F140="Yes",N($E140),0))</f>
      </c>
      <c r="H140" s="23">
        <f>IF($A140="","",TEXT($A140,"mmm"))</f>
      </c>
      <c r="I140" s="14"/>
    </row>
    <row r="141" spans="1:9" x14ac:dyDescent="0.25">
      <c r="A141" s="20"/>
      <c r="B141" s="14"/>
      <c r="C141" s="21"/>
      <c r="D141" s="19">
        <f>IF($B141="","",IFERROR(VLOOKUP($B141,Students!$A$2:$C$61,3,FALSE),""))</f>
      </c>
      <c r="E141" s="19">
        <f>IF(OR($B141="",N($C141)=0),"",N($C141)*N($D141))</f>
      </c>
      <c r="F141" s="22"/>
      <c r="G141" s="19">
        <f>IF($B141="","",IF($F141="Yes",N($E141),0))</f>
      </c>
      <c r="H141" s="23">
        <f>IF($A141="","",TEXT($A141,"mmm"))</f>
      </c>
      <c r="I141" s="14"/>
    </row>
    <row r="142" spans="1:9" x14ac:dyDescent="0.25">
      <c r="A142" s="20"/>
      <c r="B142" s="14"/>
      <c r="C142" s="21"/>
      <c r="D142" s="17">
        <f>IF($B142="","",IFERROR(VLOOKUP($B142,Students!$A$2:$C$61,3,FALSE),""))</f>
      </c>
      <c r="E142" s="17">
        <f>IF(OR($B142="",N($C142)=0),"",N($C142)*N($D142))</f>
      </c>
      <c r="F142" s="22"/>
      <c r="G142" s="17">
        <f>IF($B142="","",IF($F142="Yes",N($E142),0))</f>
      </c>
      <c r="H142" s="23">
        <f>IF($A142="","",TEXT($A142,"mmm"))</f>
      </c>
      <c r="I142" s="14"/>
    </row>
    <row r="143" spans="1:9" x14ac:dyDescent="0.25">
      <c r="A143" s="20"/>
      <c r="B143" s="14"/>
      <c r="C143" s="21"/>
      <c r="D143" s="19">
        <f>IF($B143="","",IFERROR(VLOOKUP($B143,Students!$A$2:$C$61,3,FALSE),""))</f>
      </c>
      <c r="E143" s="19">
        <f>IF(OR($B143="",N($C143)=0),"",N($C143)*N($D143))</f>
      </c>
      <c r="F143" s="22"/>
      <c r="G143" s="19">
        <f>IF($B143="","",IF($F143="Yes",N($E143),0))</f>
      </c>
      <c r="H143" s="23">
        <f>IF($A143="","",TEXT($A143,"mmm"))</f>
      </c>
      <c r="I143" s="14"/>
    </row>
    <row r="144" spans="1:9" x14ac:dyDescent="0.25">
      <c r="A144" s="20"/>
      <c r="B144" s="14"/>
      <c r="C144" s="21"/>
      <c r="D144" s="17">
        <f>IF($B144="","",IFERROR(VLOOKUP($B144,Students!$A$2:$C$61,3,FALSE),""))</f>
      </c>
      <c r="E144" s="17">
        <f>IF(OR($B144="",N($C144)=0),"",N($C144)*N($D144))</f>
      </c>
      <c r="F144" s="22"/>
      <c r="G144" s="17">
        <f>IF($B144="","",IF($F144="Yes",N($E144),0))</f>
      </c>
      <c r="H144" s="23">
        <f>IF($A144="","",TEXT($A144,"mmm"))</f>
      </c>
      <c r="I144" s="14"/>
    </row>
    <row r="145" spans="1:9" x14ac:dyDescent="0.25">
      <c r="A145" s="20"/>
      <c r="B145" s="14"/>
      <c r="C145" s="21"/>
      <c r="D145" s="19">
        <f>IF($B145="","",IFERROR(VLOOKUP($B145,Students!$A$2:$C$61,3,FALSE),""))</f>
      </c>
      <c r="E145" s="19">
        <f>IF(OR($B145="",N($C145)=0),"",N($C145)*N($D145))</f>
      </c>
      <c r="F145" s="22"/>
      <c r="G145" s="19">
        <f>IF($B145="","",IF($F145="Yes",N($E145),0))</f>
      </c>
      <c r="H145" s="23">
        <f>IF($A145="","",TEXT($A145,"mmm"))</f>
      </c>
      <c r="I145" s="14"/>
    </row>
    <row r="146" spans="1:9" x14ac:dyDescent="0.25">
      <c r="A146" s="20"/>
      <c r="B146" s="14"/>
      <c r="C146" s="21"/>
      <c r="D146" s="17">
        <f>IF($B146="","",IFERROR(VLOOKUP($B146,Students!$A$2:$C$61,3,FALSE),""))</f>
      </c>
      <c r="E146" s="17">
        <f>IF(OR($B146="",N($C146)=0),"",N($C146)*N($D146))</f>
      </c>
      <c r="F146" s="22"/>
      <c r="G146" s="17">
        <f>IF($B146="","",IF($F146="Yes",N($E146),0))</f>
      </c>
      <c r="H146" s="23">
        <f>IF($A146="","",TEXT($A146,"mmm"))</f>
      </c>
      <c r="I146" s="14"/>
    </row>
    <row r="147" spans="1:9" x14ac:dyDescent="0.25">
      <c r="A147" s="20"/>
      <c r="B147" s="14"/>
      <c r="C147" s="21"/>
      <c r="D147" s="19">
        <f>IF($B147="","",IFERROR(VLOOKUP($B147,Students!$A$2:$C$61,3,FALSE),""))</f>
      </c>
      <c r="E147" s="19">
        <f>IF(OR($B147="",N($C147)=0),"",N($C147)*N($D147))</f>
      </c>
      <c r="F147" s="22"/>
      <c r="G147" s="19">
        <f>IF($B147="","",IF($F147="Yes",N($E147),0))</f>
      </c>
      <c r="H147" s="23">
        <f>IF($A147="","",TEXT($A147,"mmm"))</f>
      </c>
      <c r="I147" s="14"/>
    </row>
    <row r="148" spans="1:9" x14ac:dyDescent="0.25">
      <c r="A148" s="20"/>
      <c r="B148" s="14"/>
      <c r="C148" s="21"/>
      <c r="D148" s="17">
        <f>IF($B148="","",IFERROR(VLOOKUP($B148,Students!$A$2:$C$61,3,FALSE),""))</f>
      </c>
      <c r="E148" s="17">
        <f>IF(OR($B148="",N($C148)=0),"",N($C148)*N($D148))</f>
      </c>
      <c r="F148" s="22"/>
      <c r="G148" s="17">
        <f>IF($B148="","",IF($F148="Yes",N($E148),0))</f>
      </c>
      <c r="H148" s="23">
        <f>IF($A148="","",TEXT($A148,"mmm"))</f>
      </c>
      <c r="I148" s="14"/>
    </row>
    <row r="149" spans="1:9" x14ac:dyDescent="0.25">
      <c r="A149" s="20"/>
      <c r="B149" s="14"/>
      <c r="C149" s="21"/>
      <c r="D149" s="19">
        <f>IF($B149="","",IFERROR(VLOOKUP($B149,Students!$A$2:$C$61,3,FALSE),""))</f>
      </c>
      <c r="E149" s="19">
        <f>IF(OR($B149="",N($C149)=0),"",N($C149)*N($D149))</f>
      </c>
      <c r="F149" s="22"/>
      <c r="G149" s="19">
        <f>IF($B149="","",IF($F149="Yes",N($E149),0))</f>
      </c>
      <c r="H149" s="23">
        <f>IF($A149="","",TEXT($A149,"mmm"))</f>
      </c>
      <c r="I149" s="14"/>
    </row>
    <row r="150" spans="1:9" x14ac:dyDescent="0.25">
      <c r="A150" s="20"/>
      <c r="B150" s="14"/>
      <c r="C150" s="21"/>
      <c r="D150" s="17">
        <f>IF($B150="","",IFERROR(VLOOKUP($B150,Students!$A$2:$C$61,3,FALSE),""))</f>
      </c>
      <c r="E150" s="17">
        <f>IF(OR($B150="",N($C150)=0),"",N($C150)*N($D150))</f>
      </c>
      <c r="F150" s="22"/>
      <c r="G150" s="17">
        <f>IF($B150="","",IF($F150="Yes",N($E150),0))</f>
      </c>
      <c r="H150" s="23">
        <f>IF($A150="","",TEXT($A150,"mmm"))</f>
      </c>
      <c r="I150" s="14"/>
    </row>
    <row r="151" spans="1:9" x14ac:dyDescent="0.25">
      <c r="A151" s="20"/>
      <c r="B151" s="14"/>
      <c r="C151" s="21"/>
      <c r="D151" s="19">
        <f>IF($B151="","",IFERROR(VLOOKUP($B151,Students!$A$2:$C$61,3,FALSE),""))</f>
      </c>
      <c r="E151" s="19">
        <f>IF(OR($B151="",N($C151)=0),"",N($C151)*N($D151))</f>
      </c>
      <c r="F151" s="22"/>
      <c r="G151" s="19">
        <f>IF($B151="","",IF($F151="Yes",N($E151),0))</f>
      </c>
      <c r="H151" s="23">
        <f>IF($A151="","",TEXT($A151,"mmm"))</f>
      </c>
      <c r="I151" s="14"/>
    </row>
    <row r="152" spans="1:9" x14ac:dyDescent="0.25">
      <c r="A152" s="20"/>
      <c r="B152" s="14"/>
      <c r="C152" s="21"/>
      <c r="D152" s="17">
        <f>IF($B152="","",IFERROR(VLOOKUP($B152,Students!$A$2:$C$61,3,FALSE),""))</f>
      </c>
      <c r="E152" s="17">
        <f>IF(OR($B152="",N($C152)=0),"",N($C152)*N($D152))</f>
      </c>
      <c r="F152" s="22"/>
      <c r="G152" s="17">
        <f>IF($B152="","",IF($F152="Yes",N($E152),0))</f>
      </c>
      <c r="H152" s="23">
        <f>IF($A152="","",TEXT($A152,"mmm"))</f>
      </c>
      <c r="I152" s="14"/>
    </row>
    <row r="153" spans="1:9" x14ac:dyDescent="0.25">
      <c r="A153" s="20"/>
      <c r="B153" s="14"/>
      <c r="C153" s="21"/>
      <c r="D153" s="19">
        <f>IF($B153="","",IFERROR(VLOOKUP($B153,Students!$A$2:$C$61,3,FALSE),""))</f>
      </c>
      <c r="E153" s="19">
        <f>IF(OR($B153="",N($C153)=0),"",N($C153)*N($D153))</f>
      </c>
      <c r="F153" s="22"/>
      <c r="G153" s="19">
        <f>IF($B153="","",IF($F153="Yes",N($E153),0))</f>
      </c>
      <c r="H153" s="23">
        <f>IF($A153="","",TEXT($A153,"mmm"))</f>
      </c>
      <c r="I153" s="14"/>
    </row>
    <row r="154" spans="1:9" x14ac:dyDescent="0.25">
      <c r="A154" s="20"/>
      <c r="B154" s="14"/>
      <c r="C154" s="21"/>
      <c r="D154" s="17">
        <f>IF($B154="","",IFERROR(VLOOKUP($B154,Students!$A$2:$C$61,3,FALSE),""))</f>
      </c>
      <c r="E154" s="17">
        <f>IF(OR($B154="",N($C154)=0),"",N($C154)*N($D154))</f>
      </c>
      <c r="F154" s="22"/>
      <c r="G154" s="17">
        <f>IF($B154="","",IF($F154="Yes",N($E154),0))</f>
      </c>
      <c r="H154" s="23">
        <f>IF($A154="","",TEXT($A154,"mmm"))</f>
      </c>
      <c r="I154" s="14"/>
    </row>
    <row r="155" spans="1:9" x14ac:dyDescent="0.25">
      <c r="A155" s="20"/>
      <c r="B155" s="14"/>
      <c r="C155" s="21"/>
      <c r="D155" s="19">
        <f>IF($B155="","",IFERROR(VLOOKUP($B155,Students!$A$2:$C$61,3,FALSE),""))</f>
      </c>
      <c r="E155" s="19">
        <f>IF(OR($B155="",N($C155)=0),"",N($C155)*N($D155))</f>
      </c>
      <c r="F155" s="22"/>
      <c r="G155" s="19">
        <f>IF($B155="","",IF($F155="Yes",N($E155),0))</f>
      </c>
      <c r="H155" s="23">
        <f>IF($A155="","",TEXT($A155,"mmm"))</f>
      </c>
      <c r="I155" s="14"/>
    </row>
    <row r="156" spans="1:9" x14ac:dyDescent="0.25">
      <c r="A156" s="20"/>
      <c r="B156" s="14"/>
      <c r="C156" s="21"/>
      <c r="D156" s="17">
        <f>IF($B156="","",IFERROR(VLOOKUP($B156,Students!$A$2:$C$61,3,FALSE),""))</f>
      </c>
      <c r="E156" s="17">
        <f>IF(OR($B156="",N($C156)=0),"",N($C156)*N($D156))</f>
      </c>
      <c r="F156" s="22"/>
      <c r="G156" s="17">
        <f>IF($B156="","",IF($F156="Yes",N($E156),0))</f>
      </c>
      <c r="H156" s="23">
        <f>IF($A156="","",TEXT($A156,"mmm"))</f>
      </c>
      <c r="I156" s="14"/>
    </row>
    <row r="157" spans="1:9" x14ac:dyDescent="0.25">
      <c r="A157" s="20"/>
      <c r="B157" s="14"/>
      <c r="C157" s="21"/>
      <c r="D157" s="19">
        <f>IF($B157="","",IFERROR(VLOOKUP($B157,Students!$A$2:$C$61,3,FALSE),""))</f>
      </c>
      <c r="E157" s="19">
        <f>IF(OR($B157="",N($C157)=0),"",N($C157)*N($D157))</f>
      </c>
      <c r="F157" s="22"/>
      <c r="G157" s="19">
        <f>IF($B157="","",IF($F157="Yes",N($E157),0))</f>
      </c>
      <c r="H157" s="23">
        <f>IF($A157="","",TEXT($A157,"mmm"))</f>
      </c>
      <c r="I157" s="14"/>
    </row>
    <row r="158" spans="1:9" x14ac:dyDescent="0.25">
      <c r="A158" s="20"/>
      <c r="B158" s="14"/>
      <c r="C158" s="21"/>
      <c r="D158" s="17">
        <f>IF($B158="","",IFERROR(VLOOKUP($B158,Students!$A$2:$C$61,3,FALSE),""))</f>
      </c>
      <c r="E158" s="17">
        <f>IF(OR($B158="",N($C158)=0),"",N($C158)*N($D158))</f>
      </c>
      <c r="F158" s="22"/>
      <c r="G158" s="17">
        <f>IF($B158="","",IF($F158="Yes",N($E158),0))</f>
      </c>
      <c r="H158" s="23">
        <f>IF($A158="","",TEXT($A158,"mmm"))</f>
      </c>
      <c r="I158" s="14"/>
    </row>
    <row r="159" spans="1:9" x14ac:dyDescent="0.25">
      <c r="A159" s="20"/>
      <c r="B159" s="14"/>
      <c r="C159" s="21"/>
      <c r="D159" s="19">
        <f>IF($B159="","",IFERROR(VLOOKUP($B159,Students!$A$2:$C$61,3,FALSE),""))</f>
      </c>
      <c r="E159" s="19">
        <f>IF(OR($B159="",N($C159)=0),"",N($C159)*N($D159))</f>
      </c>
      <c r="F159" s="22"/>
      <c r="G159" s="19">
        <f>IF($B159="","",IF($F159="Yes",N($E159),0))</f>
      </c>
      <c r="H159" s="23">
        <f>IF($A159="","",TEXT($A159,"mmm"))</f>
      </c>
      <c r="I159" s="14"/>
    </row>
    <row r="160" spans="1:9" x14ac:dyDescent="0.25">
      <c r="A160" s="20"/>
      <c r="B160" s="14"/>
      <c r="C160" s="21"/>
      <c r="D160" s="17">
        <f>IF($B160="","",IFERROR(VLOOKUP($B160,Students!$A$2:$C$61,3,FALSE),""))</f>
      </c>
      <c r="E160" s="17">
        <f>IF(OR($B160="",N($C160)=0),"",N($C160)*N($D160))</f>
      </c>
      <c r="F160" s="22"/>
      <c r="G160" s="17">
        <f>IF($B160="","",IF($F160="Yes",N($E160),0))</f>
      </c>
      <c r="H160" s="23">
        <f>IF($A160="","",TEXT($A160,"mmm"))</f>
      </c>
      <c r="I160" s="14"/>
    </row>
    <row r="161" spans="1:9" x14ac:dyDescent="0.25">
      <c r="A161" s="20"/>
      <c r="B161" s="14"/>
      <c r="C161" s="21"/>
      <c r="D161" s="19">
        <f>IF($B161="","",IFERROR(VLOOKUP($B161,Students!$A$2:$C$61,3,FALSE),""))</f>
      </c>
      <c r="E161" s="19">
        <f>IF(OR($B161="",N($C161)=0),"",N($C161)*N($D161))</f>
      </c>
      <c r="F161" s="22"/>
      <c r="G161" s="19">
        <f>IF($B161="","",IF($F161="Yes",N($E161),0))</f>
      </c>
      <c r="H161" s="23">
        <f>IF($A161="","",TEXT($A161,"mmm"))</f>
      </c>
      <c r="I161" s="14"/>
    </row>
    <row r="162" spans="1:9" x14ac:dyDescent="0.25">
      <c r="A162" s="20"/>
      <c r="B162" s="14"/>
      <c r="C162" s="21"/>
      <c r="D162" s="17">
        <f>IF($B162="","",IFERROR(VLOOKUP($B162,Students!$A$2:$C$61,3,FALSE),""))</f>
      </c>
      <c r="E162" s="17">
        <f>IF(OR($B162="",N($C162)=0),"",N($C162)*N($D162))</f>
      </c>
      <c r="F162" s="22"/>
      <c r="G162" s="17">
        <f>IF($B162="","",IF($F162="Yes",N($E162),0))</f>
      </c>
      <c r="H162" s="23">
        <f>IF($A162="","",TEXT($A162,"mmm"))</f>
      </c>
      <c r="I162" s="14"/>
    </row>
    <row r="163" spans="1:9" x14ac:dyDescent="0.25">
      <c r="A163" s="20"/>
      <c r="B163" s="14"/>
      <c r="C163" s="21"/>
      <c r="D163" s="19">
        <f>IF($B163="","",IFERROR(VLOOKUP($B163,Students!$A$2:$C$61,3,FALSE),""))</f>
      </c>
      <c r="E163" s="19">
        <f>IF(OR($B163="",N($C163)=0),"",N($C163)*N($D163))</f>
      </c>
      <c r="F163" s="22"/>
      <c r="G163" s="19">
        <f>IF($B163="","",IF($F163="Yes",N($E163),0))</f>
      </c>
      <c r="H163" s="23">
        <f>IF($A163="","",TEXT($A163,"mmm"))</f>
      </c>
      <c r="I163" s="14"/>
    </row>
    <row r="164" spans="1:9" x14ac:dyDescent="0.25">
      <c r="A164" s="20"/>
      <c r="B164" s="14"/>
      <c r="C164" s="21"/>
      <c r="D164" s="17">
        <f>IF($B164="","",IFERROR(VLOOKUP($B164,Students!$A$2:$C$61,3,FALSE),""))</f>
      </c>
      <c r="E164" s="17">
        <f>IF(OR($B164="",N($C164)=0),"",N($C164)*N($D164))</f>
      </c>
      <c r="F164" s="22"/>
      <c r="G164" s="17">
        <f>IF($B164="","",IF($F164="Yes",N($E164),0))</f>
      </c>
      <c r="H164" s="23">
        <f>IF($A164="","",TEXT($A164,"mmm"))</f>
      </c>
      <c r="I164" s="14"/>
    </row>
    <row r="165" spans="1:9" x14ac:dyDescent="0.25">
      <c r="A165" s="20"/>
      <c r="B165" s="14"/>
      <c r="C165" s="21"/>
      <c r="D165" s="19">
        <f>IF($B165="","",IFERROR(VLOOKUP($B165,Students!$A$2:$C$61,3,FALSE),""))</f>
      </c>
      <c r="E165" s="19">
        <f>IF(OR($B165="",N($C165)=0),"",N($C165)*N($D165))</f>
      </c>
      <c r="F165" s="22"/>
      <c r="G165" s="19">
        <f>IF($B165="","",IF($F165="Yes",N($E165),0))</f>
      </c>
      <c r="H165" s="23">
        <f>IF($A165="","",TEXT($A165,"mmm"))</f>
      </c>
      <c r="I165" s="14"/>
    </row>
    <row r="166" spans="1:9" x14ac:dyDescent="0.25">
      <c r="A166" s="20"/>
      <c r="B166" s="14"/>
      <c r="C166" s="21"/>
      <c r="D166" s="17">
        <f>IF($B166="","",IFERROR(VLOOKUP($B166,Students!$A$2:$C$61,3,FALSE),""))</f>
      </c>
      <c r="E166" s="17">
        <f>IF(OR($B166="",N($C166)=0),"",N($C166)*N($D166))</f>
      </c>
      <c r="F166" s="22"/>
      <c r="G166" s="17">
        <f>IF($B166="","",IF($F166="Yes",N($E166),0))</f>
      </c>
      <c r="H166" s="23">
        <f>IF($A166="","",TEXT($A166,"mmm"))</f>
      </c>
      <c r="I166" s="14"/>
    </row>
    <row r="167" spans="1:9" x14ac:dyDescent="0.25">
      <c r="A167" s="20"/>
      <c r="B167" s="14"/>
      <c r="C167" s="21"/>
      <c r="D167" s="19">
        <f>IF($B167="","",IFERROR(VLOOKUP($B167,Students!$A$2:$C$61,3,FALSE),""))</f>
      </c>
      <c r="E167" s="19">
        <f>IF(OR($B167="",N($C167)=0),"",N($C167)*N($D167))</f>
      </c>
      <c r="F167" s="22"/>
      <c r="G167" s="19">
        <f>IF($B167="","",IF($F167="Yes",N($E167),0))</f>
      </c>
      <c r="H167" s="23">
        <f>IF($A167="","",TEXT($A167,"mmm"))</f>
      </c>
      <c r="I167" s="14"/>
    </row>
    <row r="168" spans="1:9" x14ac:dyDescent="0.25">
      <c r="A168" s="20"/>
      <c r="B168" s="14"/>
      <c r="C168" s="21"/>
      <c r="D168" s="17">
        <f>IF($B168="","",IFERROR(VLOOKUP($B168,Students!$A$2:$C$61,3,FALSE),""))</f>
      </c>
      <c r="E168" s="17">
        <f>IF(OR($B168="",N($C168)=0),"",N($C168)*N($D168))</f>
      </c>
      <c r="F168" s="22"/>
      <c r="G168" s="17">
        <f>IF($B168="","",IF($F168="Yes",N($E168),0))</f>
      </c>
      <c r="H168" s="23">
        <f>IF($A168="","",TEXT($A168,"mmm"))</f>
      </c>
      <c r="I168" s="14"/>
    </row>
    <row r="169" spans="1:9" x14ac:dyDescent="0.25">
      <c r="A169" s="20"/>
      <c r="B169" s="14"/>
      <c r="C169" s="21"/>
      <c r="D169" s="19">
        <f>IF($B169="","",IFERROR(VLOOKUP($B169,Students!$A$2:$C$61,3,FALSE),""))</f>
      </c>
      <c r="E169" s="19">
        <f>IF(OR($B169="",N($C169)=0),"",N($C169)*N($D169))</f>
      </c>
      <c r="F169" s="22"/>
      <c r="G169" s="19">
        <f>IF($B169="","",IF($F169="Yes",N($E169),0))</f>
      </c>
      <c r="H169" s="23">
        <f>IF($A169="","",TEXT($A169,"mmm"))</f>
      </c>
      <c r="I169" s="14"/>
    </row>
    <row r="170" spans="1:9" x14ac:dyDescent="0.25">
      <c r="A170" s="20"/>
      <c r="B170" s="14"/>
      <c r="C170" s="21"/>
      <c r="D170" s="17">
        <f>IF($B170="","",IFERROR(VLOOKUP($B170,Students!$A$2:$C$61,3,FALSE),""))</f>
      </c>
      <c r="E170" s="17">
        <f>IF(OR($B170="",N($C170)=0),"",N($C170)*N($D170))</f>
      </c>
      <c r="F170" s="22"/>
      <c r="G170" s="17">
        <f>IF($B170="","",IF($F170="Yes",N($E170),0))</f>
      </c>
      <c r="H170" s="23">
        <f>IF($A170="","",TEXT($A170,"mmm"))</f>
      </c>
      <c r="I170" s="14"/>
    </row>
    <row r="171" spans="1:9" x14ac:dyDescent="0.25">
      <c r="A171" s="20"/>
      <c r="B171" s="14"/>
      <c r="C171" s="21"/>
      <c r="D171" s="19">
        <f>IF($B171="","",IFERROR(VLOOKUP($B171,Students!$A$2:$C$61,3,FALSE),""))</f>
      </c>
      <c r="E171" s="19">
        <f>IF(OR($B171="",N($C171)=0),"",N($C171)*N($D171))</f>
      </c>
      <c r="F171" s="22"/>
      <c r="G171" s="19">
        <f>IF($B171="","",IF($F171="Yes",N($E171),0))</f>
      </c>
      <c r="H171" s="23">
        <f>IF($A171="","",TEXT($A171,"mmm"))</f>
      </c>
      <c r="I171" s="14"/>
    </row>
    <row r="172" spans="1:9" x14ac:dyDescent="0.25">
      <c r="A172" s="20"/>
      <c r="B172" s="14"/>
      <c r="C172" s="21"/>
      <c r="D172" s="17">
        <f>IF($B172="","",IFERROR(VLOOKUP($B172,Students!$A$2:$C$61,3,FALSE),""))</f>
      </c>
      <c r="E172" s="17">
        <f>IF(OR($B172="",N($C172)=0),"",N($C172)*N($D172))</f>
      </c>
      <c r="F172" s="22"/>
      <c r="G172" s="17">
        <f>IF($B172="","",IF($F172="Yes",N($E172),0))</f>
      </c>
      <c r="H172" s="23">
        <f>IF($A172="","",TEXT($A172,"mmm"))</f>
      </c>
      <c r="I172" s="14"/>
    </row>
    <row r="173" spans="1:9" x14ac:dyDescent="0.25">
      <c r="A173" s="20"/>
      <c r="B173" s="14"/>
      <c r="C173" s="21"/>
      <c r="D173" s="19">
        <f>IF($B173="","",IFERROR(VLOOKUP($B173,Students!$A$2:$C$61,3,FALSE),""))</f>
      </c>
      <c r="E173" s="19">
        <f>IF(OR($B173="",N($C173)=0),"",N($C173)*N($D173))</f>
      </c>
      <c r="F173" s="22"/>
      <c r="G173" s="19">
        <f>IF($B173="","",IF($F173="Yes",N($E173),0))</f>
      </c>
      <c r="H173" s="23">
        <f>IF($A173="","",TEXT($A173,"mmm"))</f>
      </c>
      <c r="I173" s="14"/>
    </row>
    <row r="174" spans="1:9" x14ac:dyDescent="0.25">
      <c r="A174" s="20"/>
      <c r="B174" s="14"/>
      <c r="C174" s="21"/>
      <c r="D174" s="17">
        <f>IF($B174="","",IFERROR(VLOOKUP($B174,Students!$A$2:$C$61,3,FALSE),""))</f>
      </c>
      <c r="E174" s="17">
        <f>IF(OR($B174="",N($C174)=0),"",N($C174)*N($D174))</f>
      </c>
      <c r="F174" s="22"/>
      <c r="G174" s="17">
        <f>IF($B174="","",IF($F174="Yes",N($E174),0))</f>
      </c>
      <c r="H174" s="23">
        <f>IF($A174="","",TEXT($A174,"mmm"))</f>
      </c>
      <c r="I174" s="14"/>
    </row>
    <row r="175" spans="1:9" x14ac:dyDescent="0.25">
      <c r="A175" s="20"/>
      <c r="B175" s="14"/>
      <c r="C175" s="21"/>
      <c r="D175" s="19">
        <f>IF($B175="","",IFERROR(VLOOKUP($B175,Students!$A$2:$C$61,3,FALSE),""))</f>
      </c>
      <c r="E175" s="19">
        <f>IF(OR($B175="",N($C175)=0),"",N($C175)*N($D175))</f>
      </c>
      <c r="F175" s="22"/>
      <c r="G175" s="19">
        <f>IF($B175="","",IF($F175="Yes",N($E175),0))</f>
      </c>
      <c r="H175" s="23">
        <f>IF($A175="","",TEXT($A175,"mmm"))</f>
      </c>
      <c r="I175" s="14"/>
    </row>
    <row r="176" spans="1:9" x14ac:dyDescent="0.25">
      <c r="A176" s="20"/>
      <c r="B176" s="14"/>
      <c r="C176" s="21"/>
      <c r="D176" s="17">
        <f>IF($B176="","",IFERROR(VLOOKUP($B176,Students!$A$2:$C$61,3,FALSE),""))</f>
      </c>
      <c r="E176" s="17">
        <f>IF(OR($B176="",N($C176)=0),"",N($C176)*N($D176))</f>
      </c>
      <c r="F176" s="22"/>
      <c r="G176" s="17">
        <f>IF($B176="","",IF($F176="Yes",N($E176),0))</f>
      </c>
      <c r="H176" s="23">
        <f>IF($A176="","",TEXT($A176,"mmm"))</f>
      </c>
      <c r="I176" s="14"/>
    </row>
    <row r="177" spans="1:9" x14ac:dyDescent="0.25">
      <c r="A177" s="20"/>
      <c r="B177" s="14"/>
      <c r="C177" s="21"/>
      <c r="D177" s="19">
        <f>IF($B177="","",IFERROR(VLOOKUP($B177,Students!$A$2:$C$61,3,FALSE),""))</f>
      </c>
      <c r="E177" s="19">
        <f>IF(OR($B177="",N($C177)=0),"",N($C177)*N($D177))</f>
      </c>
      <c r="F177" s="22"/>
      <c r="G177" s="19">
        <f>IF($B177="","",IF($F177="Yes",N($E177),0))</f>
      </c>
      <c r="H177" s="23">
        <f>IF($A177="","",TEXT($A177,"mmm"))</f>
      </c>
      <c r="I177" s="14"/>
    </row>
    <row r="178" spans="1:9" x14ac:dyDescent="0.25">
      <c r="A178" s="20"/>
      <c r="B178" s="14"/>
      <c r="C178" s="21"/>
      <c r="D178" s="17">
        <f>IF($B178="","",IFERROR(VLOOKUP($B178,Students!$A$2:$C$61,3,FALSE),""))</f>
      </c>
      <c r="E178" s="17">
        <f>IF(OR($B178="",N($C178)=0),"",N($C178)*N($D178))</f>
      </c>
      <c r="F178" s="22"/>
      <c r="G178" s="17">
        <f>IF($B178="","",IF($F178="Yes",N($E178),0))</f>
      </c>
      <c r="H178" s="23">
        <f>IF($A178="","",TEXT($A178,"mmm"))</f>
      </c>
      <c r="I178" s="14"/>
    </row>
    <row r="179" spans="1:9" x14ac:dyDescent="0.25">
      <c r="A179" s="20"/>
      <c r="B179" s="14"/>
      <c r="C179" s="21"/>
      <c r="D179" s="19">
        <f>IF($B179="","",IFERROR(VLOOKUP($B179,Students!$A$2:$C$61,3,FALSE),""))</f>
      </c>
      <c r="E179" s="19">
        <f>IF(OR($B179="",N($C179)=0),"",N($C179)*N($D179))</f>
      </c>
      <c r="F179" s="22"/>
      <c r="G179" s="19">
        <f>IF($B179="","",IF($F179="Yes",N($E179),0))</f>
      </c>
      <c r="H179" s="23">
        <f>IF($A179="","",TEXT($A179,"mmm"))</f>
      </c>
      <c r="I179" s="14"/>
    </row>
    <row r="180" spans="1:9" x14ac:dyDescent="0.25">
      <c r="A180" s="20"/>
      <c r="B180" s="14"/>
      <c r="C180" s="21"/>
      <c r="D180" s="17">
        <f>IF($B180="","",IFERROR(VLOOKUP($B180,Students!$A$2:$C$61,3,FALSE),""))</f>
      </c>
      <c r="E180" s="17">
        <f>IF(OR($B180="",N($C180)=0),"",N($C180)*N($D180))</f>
      </c>
      <c r="F180" s="22"/>
      <c r="G180" s="17">
        <f>IF($B180="","",IF($F180="Yes",N($E180),0))</f>
      </c>
      <c r="H180" s="23">
        <f>IF($A180="","",TEXT($A180,"mmm"))</f>
      </c>
      <c r="I180" s="14"/>
    </row>
    <row r="181" spans="1:9" x14ac:dyDescent="0.25">
      <c r="A181" s="20"/>
      <c r="B181" s="14"/>
      <c r="C181" s="21"/>
      <c r="D181" s="19">
        <f>IF($B181="","",IFERROR(VLOOKUP($B181,Students!$A$2:$C$61,3,FALSE),""))</f>
      </c>
      <c r="E181" s="19">
        <f>IF(OR($B181="",N($C181)=0),"",N($C181)*N($D181))</f>
      </c>
      <c r="F181" s="22"/>
      <c r="G181" s="19">
        <f>IF($B181="","",IF($F181="Yes",N($E181),0))</f>
      </c>
      <c r="H181" s="23">
        <f>IF($A181="","",TEXT($A181,"mmm"))</f>
      </c>
      <c r="I181" s="14"/>
    </row>
    <row r="182" spans="1:9" x14ac:dyDescent="0.25">
      <c r="A182" s="20"/>
      <c r="B182" s="14"/>
      <c r="C182" s="21"/>
      <c r="D182" s="17">
        <f>IF($B182="","",IFERROR(VLOOKUP($B182,Students!$A$2:$C$61,3,FALSE),""))</f>
      </c>
      <c r="E182" s="17">
        <f>IF(OR($B182="",N($C182)=0),"",N($C182)*N($D182))</f>
      </c>
      <c r="F182" s="22"/>
      <c r="G182" s="17">
        <f>IF($B182="","",IF($F182="Yes",N($E182),0))</f>
      </c>
      <c r="H182" s="23">
        <f>IF($A182="","",TEXT($A182,"mmm"))</f>
      </c>
      <c r="I182" s="14"/>
    </row>
    <row r="183" spans="1:9" x14ac:dyDescent="0.25">
      <c r="A183" s="20"/>
      <c r="B183" s="14"/>
      <c r="C183" s="21"/>
      <c r="D183" s="19">
        <f>IF($B183="","",IFERROR(VLOOKUP($B183,Students!$A$2:$C$61,3,FALSE),""))</f>
      </c>
      <c r="E183" s="19">
        <f>IF(OR($B183="",N($C183)=0),"",N($C183)*N($D183))</f>
      </c>
      <c r="F183" s="22"/>
      <c r="G183" s="19">
        <f>IF($B183="","",IF($F183="Yes",N($E183),0))</f>
      </c>
      <c r="H183" s="23">
        <f>IF($A183="","",TEXT($A183,"mmm"))</f>
      </c>
      <c r="I183" s="14"/>
    </row>
    <row r="184" spans="1:9" x14ac:dyDescent="0.25">
      <c r="A184" s="20"/>
      <c r="B184" s="14"/>
      <c r="C184" s="21"/>
      <c r="D184" s="17">
        <f>IF($B184="","",IFERROR(VLOOKUP($B184,Students!$A$2:$C$61,3,FALSE),""))</f>
      </c>
      <c r="E184" s="17">
        <f>IF(OR($B184="",N($C184)=0),"",N($C184)*N($D184))</f>
      </c>
      <c r="F184" s="22"/>
      <c r="G184" s="17">
        <f>IF($B184="","",IF($F184="Yes",N($E184),0))</f>
      </c>
      <c r="H184" s="23">
        <f>IF($A184="","",TEXT($A184,"mmm"))</f>
      </c>
      <c r="I184" s="14"/>
    </row>
    <row r="185" spans="1:9" x14ac:dyDescent="0.25">
      <c r="A185" s="20"/>
      <c r="B185" s="14"/>
      <c r="C185" s="21"/>
      <c r="D185" s="19">
        <f>IF($B185="","",IFERROR(VLOOKUP($B185,Students!$A$2:$C$61,3,FALSE),""))</f>
      </c>
      <c r="E185" s="19">
        <f>IF(OR($B185="",N($C185)=0),"",N($C185)*N($D185))</f>
      </c>
      <c r="F185" s="22"/>
      <c r="G185" s="19">
        <f>IF($B185="","",IF($F185="Yes",N($E185),0))</f>
      </c>
      <c r="H185" s="23">
        <f>IF($A185="","",TEXT($A185,"mmm"))</f>
      </c>
      <c r="I185" s="14"/>
    </row>
    <row r="186" spans="1:9" x14ac:dyDescent="0.25">
      <c r="A186" s="20"/>
      <c r="B186" s="14"/>
      <c r="C186" s="21"/>
      <c r="D186" s="17">
        <f>IF($B186="","",IFERROR(VLOOKUP($B186,Students!$A$2:$C$61,3,FALSE),""))</f>
      </c>
      <c r="E186" s="17">
        <f>IF(OR($B186="",N($C186)=0),"",N($C186)*N($D186))</f>
      </c>
      <c r="F186" s="22"/>
      <c r="G186" s="17">
        <f>IF($B186="","",IF($F186="Yes",N($E186),0))</f>
      </c>
      <c r="H186" s="23">
        <f>IF($A186="","",TEXT($A186,"mmm"))</f>
      </c>
      <c r="I186" s="14"/>
    </row>
    <row r="187" spans="1:9" x14ac:dyDescent="0.25">
      <c r="A187" s="20"/>
      <c r="B187" s="14"/>
      <c r="C187" s="21"/>
      <c r="D187" s="19">
        <f>IF($B187="","",IFERROR(VLOOKUP($B187,Students!$A$2:$C$61,3,FALSE),""))</f>
      </c>
      <c r="E187" s="19">
        <f>IF(OR($B187="",N($C187)=0),"",N($C187)*N($D187))</f>
      </c>
      <c r="F187" s="22"/>
      <c r="G187" s="19">
        <f>IF($B187="","",IF($F187="Yes",N($E187),0))</f>
      </c>
      <c r="H187" s="23">
        <f>IF($A187="","",TEXT($A187,"mmm"))</f>
      </c>
      <c r="I187" s="14"/>
    </row>
    <row r="188" spans="1:9" x14ac:dyDescent="0.25">
      <c r="A188" s="20"/>
      <c r="B188" s="14"/>
      <c r="C188" s="21"/>
      <c r="D188" s="17">
        <f>IF($B188="","",IFERROR(VLOOKUP($B188,Students!$A$2:$C$61,3,FALSE),""))</f>
      </c>
      <c r="E188" s="17">
        <f>IF(OR($B188="",N($C188)=0),"",N($C188)*N($D188))</f>
      </c>
      <c r="F188" s="22"/>
      <c r="G188" s="17">
        <f>IF($B188="","",IF($F188="Yes",N($E188),0))</f>
      </c>
      <c r="H188" s="23">
        <f>IF($A188="","",TEXT($A188,"mmm"))</f>
      </c>
      <c r="I188" s="14"/>
    </row>
    <row r="189" spans="1:9" x14ac:dyDescent="0.25">
      <c r="A189" s="20"/>
      <c r="B189" s="14"/>
      <c r="C189" s="21"/>
      <c r="D189" s="19">
        <f>IF($B189="","",IFERROR(VLOOKUP($B189,Students!$A$2:$C$61,3,FALSE),""))</f>
      </c>
      <c r="E189" s="19">
        <f>IF(OR($B189="",N($C189)=0),"",N($C189)*N($D189))</f>
      </c>
      <c r="F189" s="22"/>
      <c r="G189" s="19">
        <f>IF($B189="","",IF($F189="Yes",N($E189),0))</f>
      </c>
      <c r="H189" s="23">
        <f>IF($A189="","",TEXT($A189,"mmm"))</f>
      </c>
      <c r="I189" s="14"/>
    </row>
    <row r="190" spans="1:9" x14ac:dyDescent="0.25">
      <c r="A190" s="20"/>
      <c r="B190" s="14"/>
      <c r="C190" s="21"/>
      <c r="D190" s="17">
        <f>IF($B190="","",IFERROR(VLOOKUP($B190,Students!$A$2:$C$61,3,FALSE),""))</f>
      </c>
      <c r="E190" s="17">
        <f>IF(OR($B190="",N($C190)=0),"",N($C190)*N($D190))</f>
      </c>
      <c r="F190" s="22"/>
      <c r="G190" s="17">
        <f>IF($B190="","",IF($F190="Yes",N($E190),0))</f>
      </c>
      <c r="H190" s="23">
        <f>IF($A190="","",TEXT($A190,"mmm"))</f>
      </c>
      <c r="I190" s="14"/>
    </row>
    <row r="191" spans="1:9" x14ac:dyDescent="0.25">
      <c r="A191" s="20"/>
      <c r="B191" s="14"/>
      <c r="C191" s="21"/>
      <c r="D191" s="19">
        <f>IF($B191="","",IFERROR(VLOOKUP($B191,Students!$A$2:$C$61,3,FALSE),""))</f>
      </c>
      <c r="E191" s="19">
        <f>IF(OR($B191="",N($C191)=0),"",N($C191)*N($D191))</f>
      </c>
      <c r="F191" s="22"/>
      <c r="G191" s="19">
        <f>IF($B191="","",IF($F191="Yes",N($E191),0))</f>
      </c>
      <c r="H191" s="23">
        <f>IF($A191="","",TEXT($A191,"mmm"))</f>
      </c>
      <c r="I191" s="14"/>
    </row>
    <row r="192" spans="1:9" x14ac:dyDescent="0.25">
      <c r="A192" s="20"/>
      <c r="B192" s="14"/>
      <c r="C192" s="21"/>
      <c r="D192" s="17">
        <f>IF($B192="","",IFERROR(VLOOKUP($B192,Students!$A$2:$C$61,3,FALSE),""))</f>
      </c>
      <c r="E192" s="17">
        <f>IF(OR($B192="",N($C192)=0),"",N($C192)*N($D192))</f>
      </c>
      <c r="F192" s="22"/>
      <c r="G192" s="17">
        <f>IF($B192="","",IF($F192="Yes",N($E192),0))</f>
      </c>
      <c r="H192" s="23">
        <f>IF($A192="","",TEXT($A192,"mmm"))</f>
      </c>
      <c r="I192" s="14"/>
    </row>
    <row r="193" spans="1:9" x14ac:dyDescent="0.25">
      <c r="A193" s="20"/>
      <c r="B193" s="14"/>
      <c r="C193" s="21"/>
      <c r="D193" s="19">
        <f>IF($B193="","",IFERROR(VLOOKUP($B193,Students!$A$2:$C$61,3,FALSE),""))</f>
      </c>
      <c r="E193" s="19">
        <f>IF(OR($B193="",N($C193)=0),"",N($C193)*N($D193))</f>
      </c>
      <c r="F193" s="22"/>
      <c r="G193" s="19">
        <f>IF($B193="","",IF($F193="Yes",N($E193),0))</f>
      </c>
      <c r="H193" s="23">
        <f>IF($A193="","",TEXT($A193,"mmm"))</f>
      </c>
      <c r="I193" s="14"/>
    </row>
    <row r="194" spans="1:9" x14ac:dyDescent="0.25">
      <c r="A194" s="20"/>
      <c r="B194" s="14"/>
      <c r="C194" s="21"/>
      <c r="D194" s="17">
        <f>IF($B194="","",IFERROR(VLOOKUP($B194,Students!$A$2:$C$61,3,FALSE),""))</f>
      </c>
      <c r="E194" s="17">
        <f>IF(OR($B194="",N($C194)=0),"",N($C194)*N($D194))</f>
      </c>
      <c r="F194" s="22"/>
      <c r="G194" s="17">
        <f>IF($B194="","",IF($F194="Yes",N($E194),0))</f>
      </c>
      <c r="H194" s="23">
        <f>IF($A194="","",TEXT($A194,"mmm"))</f>
      </c>
      <c r="I194" s="14"/>
    </row>
    <row r="195" spans="1:9" x14ac:dyDescent="0.25">
      <c r="A195" s="20"/>
      <c r="B195" s="14"/>
      <c r="C195" s="21"/>
      <c r="D195" s="19">
        <f>IF($B195="","",IFERROR(VLOOKUP($B195,Students!$A$2:$C$61,3,FALSE),""))</f>
      </c>
      <c r="E195" s="19">
        <f>IF(OR($B195="",N($C195)=0),"",N($C195)*N($D195))</f>
      </c>
      <c r="F195" s="22"/>
      <c r="G195" s="19">
        <f>IF($B195="","",IF($F195="Yes",N($E195),0))</f>
      </c>
      <c r="H195" s="23">
        <f>IF($A195="","",TEXT($A195,"mmm"))</f>
      </c>
      <c r="I195" s="14"/>
    </row>
    <row r="196" spans="1:9" x14ac:dyDescent="0.25">
      <c r="A196" s="20"/>
      <c r="B196" s="14"/>
      <c r="C196" s="21"/>
      <c r="D196" s="17">
        <f>IF($B196="","",IFERROR(VLOOKUP($B196,Students!$A$2:$C$61,3,FALSE),""))</f>
      </c>
      <c r="E196" s="17">
        <f>IF(OR($B196="",N($C196)=0),"",N($C196)*N($D196))</f>
      </c>
      <c r="F196" s="22"/>
      <c r="G196" s="17">
        <f>IF($B196="","",IF($F196="Yes",N($E196),0))</f>
      </c>
      <c r="H196" s="23">
        <f>IF($A196="","",TEXT($A196,"mmm"))</f>
      </c>
      <c r="I196" s="14"/>
    </row>
    <row r="197" spans="1:9" x14ac:dyDescent="0.25">
      <c r="A197" s="20"/>
      <c r="B197" s="14"/>
      <c r="C197" s="21"/>
      <c r="D197" s="19">
        <f>IF($B197="","",IFERROR(VLOOKUP($B197,Students!$A$2:$C$61,3,FALSE),""))</f>
      </c>
      <c r="E197" s="19">
        <f>IF(OR($B197="",N($C197)=0),"",N($C197)*N($D197))</f>
      </c>
      <c r="F197" s="22"/>
      <c r="G197" s="19">
        <f>IF($B197="","",IF($F197="Yes",N($E197),0))</f>
      </c>
      <c r="H197" s="23">
        <f>IF($A197="","",TEXT($A197,"mmm"))</f>
      </c>
      <c r="I197" s="14"/>
    </row>
    <row r="198" spans="1:9" x14ac:dyDescent="0.25">
      <c r="A198" s="20"/>
      <c r="B198" s="14"/>
      <c r="C198" s="21"/>
      <c r="D198" s="17">
        <f>IF($B198="","",IFERROR(VLOOKUP($B198,Students!$A$2:$C$61,3,FALSE),""))</f>
      </c>
      <c r="E198" s="17">
        <f>IF(OR($B198="",N($C198)=0),"",N($C198)*N($D198))</f>
      </c>
      <c r="F198" s="22"/>
      <c r="G198" s="17">
        <f>IF($B198="","",IF($F198="Yes",N($E198),0))</f>
      </c>
      <c r="H198" s="23">
        <f>IF($A198="","",TEXT($A198,"mmm"))</f>
      </c>
      <c r="I198" s="14"/>
    </row>
    <row r="199" spans="1:9" x14ac:dyDescent="0.25">
      <c r="A199" s="20"/>
      <c r="B199" s="14"/>
      <c r="C199" s="21"/>
      <c r="D199" s="19">
        <f>IF($B199="","",IFERROR(VLOOKUP($B199,Students!$A$2:$C$61,3,FALSE),""))</f>
      </c>
      <c r="E199" s="19">
        <f>IF(OR($B199="",N($C199)=0),"",N($C199)*N($D199))</f>
      </c>
      <c r="F199" s="22"/>
      <c r="G199" s="19">
        <f>IF($B199="","",IF($F199="Yes",N($E199),0))</f>
      </c>
      <c r="H199" s="23">
        <f>IF($A199="","",TEXT($A199,"mmm"))</f>
      </c>
      <c r="I199" s="14"/>
    </row>
    <row r="200" spans="1:9" x14ac:dyDescent="0.25">
      <c r="A200" s="20"/>
      <c r="B200" s="14"/>
      <c r="C200" s="21"/>
      <c r="D200" s="17">
        <f>IF($B200="","",IFERROR(VLOOKUP($B200,Students!$A$2:$C$61,3,FALSE),""))</f>
      </c>
      <c r="E200" s="17">
        <f>IF(OR($B200="",N($C200)=0),"",N($C200)*N($D200))</f>
      </c>
      <c r="F200" s="22"/>
      <c r="G200" s="17">
        <f>IF($B200="","",IF($F200="Yes",N($E200),0))</f>
      </c>
      <c r="H200" s="23">
        <f>IF($A200="","",TEXT($A200,"mmm"))</f>
      </c>
      <c r="I200" s="14"/>
    </row>
    <row r="201" spans="1:9" x14ac:dyDescent="0.25">
      <c r="A201" s="20"/>
      <c r="B201" s="14"/>
      <c r="C201" s="21"/>
      <c r="D201" s="19">
        <f>IF($B201="","",IFERROR(VLOOKUP($B201,Students!$A$2:$C$61,3,FALSE),""))</f>
      </c>
      <c r="E201" s="19">
        <f>IF(OR($B201="",N($C201)=0),"",N($C201)*N($D201))</f>
      </c>
      <c r="F201" s="22"/>
      <c r="G201" s="19">
        <f>IF($B201="","",IF($F201="Yes",N($E201),0))</f>
      </c>
      <c r="H201" s="23">
        <f>IF($A201="","",TEXT($A201,"mmm"))</f>
      </c>
      <c r="I201" s="14"/>
    </row>
    <row r="202" spans="1:9" x14ac:dyDescent="0.25">
      <c r="A202" s="20"/>
      <c r="B202" s="14"/>
      <c r="C202" s="21"/>
      <c r="D202" s="17">
        <f>IF($B202="","",IFERROR(VLOOKUP($B202,Students!$A$2:$C$61,3,FALSE),""))</f>
      </c>
      <c r="E202" s="17">
        <f>IF(OR($B202="",N($C202)=0),"",N($C202)*N($D202))</f>
      </c>
      <c r="F202" s="22"/>
      <c r="G202" s="17">
        <f>IF($B202="","",IF($F202="Yes",N($E202),0))</f>
      </c>
      <c r="H202" s="23">
        <f>IF($A202="","",TEXT($A202,"mmm"))</f>
      </c>
      <c r="I202" s="14"/>
    </row>
    <row r="203" spans="1:9" x14ac:dyDescent="0.25">
      <c r="A203" s="20"/>
      <c r="B203" s="14"/>
      <c r="C203" s="21"/>
      <c r="D203" s="19">
        <f>IF($B203="","",IFERROR(VLOOKUP($B203,Students!$A$2:$C$61,3,FALSE),""))</f>
      </c>
      <c r="E203" s="19">
        <f>IF(OR($B203="",N($C203)=0),"",N($C203)*N($D203))</f>
      </c>
      <c r="F203" s="22"/>
      <c r="G203" s="19">
        <f>IF($B203="","",IF($F203="Yes",N($E203),0))</f>
      </c>
      <c r="H203" s="23">
        <f>IF($A203="","",TEXT($A203,"mmm"))</f>
      </c>
      <c r="I203" s="14"/>
    </row>
    <row r="204" spans="1:9" x14ac:dyDescent="0.25">
      <c r="A204" s="20"/>
      <c r="B204" s="14"/>
      <c r="C204" s="21"/>
      <c r="D204" s="17">
        <f>IF($B204="","",IFERROR(VLOOKUP($B204,Students!$A$2:$C$61,3,FALSE),""))</f>
      </c>
      <c r="E204" s="17">
        <f>IF(OR($B204="",N($C204)=0),"",N($C204)*N($D204))</f>
      </c>
      <c r="F204" s="22"/>
      <c r="G204" s="17">
        <f>IF($B204="","",IF($F204="Yes",N($E204),0))</f>
      </c>
      <c r="H204" s="23">
        <f>IF($A204="","",TEXT($A204,"mmm"))</f>
      </c>
      <c r="I204" s="14"/>
    </row>
    <row r="205" spans="1:9" x14ac:dyDescent="0.25">
      <c r="A205" s="20"/>
      <c r="B205" s="14"/>
      <c r="C205" s="21"/>
      <c r="D205" s="19">
        <f>IF($B205="","",IFERROR(VLOOKUP($B205,Students!$A$2:$C$61,3,FALSE),""))</f>
      </c>
      <c r="E205" s="19">
        <f>IF(OR($B205="",N($C205)=0),"",N($C205)*N($D205))</f>
      </c>
      <c r="F205" s="22"/>
      <c r="G205" s="19">
        <f>IF($B205="","",IF($F205="Yes",N($E205),0))</f>
      </c>
      <c r="H205" s="23">
        <f>IF($A205="","",TEXT($A205,"mmm"))</f>
      </c>
      <c r="I205" s="14"/>
    </row>
    <row r="206" spans="1:9" x14ac:dyDescent="0.25">
      <c r="A206" s="20"/>
      <c r="B206" s="14"/>
      <c r="C206" s="21"/>
      <c r="D206" s="17">
        <f>IF($B206="","",IFERROR(VLOOKUP($B206,Students!$A$2:$C$61,3,FALSE),""))</f>
      </c>
      <c r="E206" s="17">
        <f>IF(OR($B206="",N($C206)=0),"",N($C206)*N($D206))</f>
      </c>
      <c r="F206" s="22"/>
      <c r="G206" s="17">
        <f>IF($B206="","",IF($F206="Yes",N($E206),0))</f>
      </c>
      <c r="H206" s="23">
        <f>IF($A206="","",TEXT($A206,"mmm"))</f>
      </c>
      <c r="I206" s="14"/>
    </row>
    <row r="207" spans="1:9" x14ac:dyDescent="0.25">
      <c r="A207" s="20"/>
      <c r="B207" s="14"/>
      <c r="C207" s="21"/>
      <c r="D207" s="19">
        <f>IF($B207="","",IFERROR(VLOOKUP($B207,Students!$A$2:$C$61,3,FALSE),""))</f>
      </c>
      <c r="E207" s="19">
        <f>IF(OR($B207="",N($C207)=0),"",N($C207)*N($D207))</f>
      </c>
      <c r="F207" s="22"/>
      <c r="G207" s="19">
        <f>IF($B207="","",IF($F207="Yes",N($E207),0))</f>
      </c>
      <c r="H207" s="23">
        <f>IF($A207="","",TEXT($A207,"mmm"))</f>
      </c>
      <c r="I207" s="14"/>
    </row>
    <row r="208" spans="1:9" x14ac:dyDescent="0.25">
      <c r="A208" s="20"/>
      <c r="B208" s="14"/>
      <c r="C208" s="21"/>
      <c r="D208" s="17">
        <f>IF($B208="","",IFERROR(VLOOKUP($B208,Students!$A$2:$C$61,3,FALSE),""))</f>
      </c>
      <c r="E208" s="17">
        <f>IF(OR($B208="",N($C208)=0),"",N($C208)*N($D208))</f>
      </c>
      <c r="F208" s="22"/>
      <c r="G208" s="17">
        <f>IF($B208="","",IF($F208="Yes",N($E208),0))</f>
      </c>
      <c r="H208" s="23">
        <f>IF($A208="","",TEXT($A208,"mmm"))</f>
      </c>
      <c r="I208" s="14"/>
    </row>
    <row r="209" spans="1:9" x14ac:dyDescent="0.25">
      <c r="A209" s="20"/>
      <c r="B209" s="14"/>
      <c r="C209" s="21"/>
      <c r="D209" s="19">
        <f>IF($B209="","",IFERROR(VLOOKUP($B209,Students!$A$2:$C$61,3,FALSE),""))</f>
      </c>
      <c r="E209" s="19">
        <f>IF(OR($B209="",N($C209)=0),"",N($C209)*N($D209))</f>
      </c>
      <c r="F209" s="22"/>
      <c r="G209" s="19">
        <f>IF($B209="","",IF($F209="Yes",N($E209),0))</f>
      </c>
      <c r="H209" s="23">
        <f>IF($A209="","",TEXT($A209,"mmm"))</f>
      </c>
      <c r="I209" s="14"/>
    </row>
    <row r="210" spans="1:9" x14ac:dyDescent="0.25">
      <c r="A210" s="20"/>
      <c r="B210" s="14"/>
      <c r="C210" s="21"/>
      <c r="D210" s="17">
        <f>IF($B210="","",IFERROR(VLOOKUP($B210,Students!$A$2:$C$61,3,FALSE),""))</f>
      </c>
      <c r="E210" s="17">
        <f>IF(OR($B210="",N($C210)=0),"",N($C210)*N($D210))</f>
      </c>
      <c r="F210" s="22"/>
      <c r="G210" s="17">
        <f>IF($B210="","",IF($F210="Yes",N($E210),0))</f>
      </c>
      <c r="H210" s="23">
        <f>IF($A210="","",TEXT($A210,"mmm"))</f>
      </c>
      <c r="I210" s="14"/>
    </row>
    <row r="211" spans="1:9" x14ac:dyDescent="0.25">
      <c r="A211" s="20"/>
      <c r="B211" s="14"/>
      <c r="C211" s="21"/>
      <c r="D211" s="19">
        <f>IF($B211="","",IFERROR(VLOOKUP($B211,Students!$A$2:$C$61,3,FALSE),""))</f>
      </c>
      <c r="E211" s="19">
        <f>IF(OR($B211="",N($C211)=0),"",N($C211)*N($D211))</f>
      </c>
      <c r="F211" s="22"/>
      <c r="G211" s="19">
        <f>IF($B211="","",IF($F211="Yes",N($E211),0))</f>
      </c>
      <c r="H211" s="23">
        <f>IF($A211="","",TEXT($A211,"mmm"))</f>
      </c>
      <c r="I211" s="14"/>
    </row>
    <row r="212" spans="1:9" x14ac:dyDescent="0.25">
      <c r="A212" s="20"/>
      <c r="B212" s="14"/>
      <c r="C212" s="21"/>
      <c r="D212" s="17">
        <f>IF($B212="","",IFERROR(VLOOKUP($B212,Students!$A$2:$C$61,3,FALSE),""))</f>
      </c>
      <c r="E212" s="17">
        <f>IF(OR($B212="",N($C212)=0),"",N($C212)*N($D212))</f>
      </c>
      <c r="F212" s="22"/>
      <c r="G212" s="17">
        <f>IF($B212="","",IF($F212="Yes",N($E212),0))</f>
      </c>
      <c r="H212" s="23">
        <f>IF($A212="","",TEXT($A212,"mmm"))</f>
      </c>
      <c r="I212" s="14"/>
    </row>
    <row r="213" spans="1:9" x14ac:dyDescent="0.25">
      <c r="A213" s="20"/>
      <c r="B213" s="14"/>
      <c r="C213" s="21"/>
      <c r="D213" s="19">
        <f>IF($B213="","",IFERROR(VLOOKUP($B213,Students!$A$2:$C$61,3,FALSE),""))</f>
      </c>
      <c r="E213" s="19">
        <f>IF(OR($B213="",N($C213)=0),"",N($C213)*N($D213))</f>
      </c>
      <c r="F213" s="22"/>
      <c r="G213" s="19">
        <f>IF($B213="","",IF($F213="Yes",N($E213),0))</f>
      </c>
      <c r="H213" s="23">
        <f>IF($A213="","",TEXT($A213,"mmm"))</f>
      </c>
      <c r="I213" s="14"/>
    </row>
    <row r="214" spans="1:9" x14ac:dyDescent="0.25">
      <c r="A214" s="20"/>
      <c r="B214" s="14"/>
      <c r="C214" s="21"/>
      <c r="D214" s="17">
        <f>IF($B214="","",IFERROR(VLOOKUP($B214,Students!$A$2:$C$61,3,FALSE),""))</f>
      </c>
      <c r="E214" s="17">
        <f>IF(OR($B214="",N($C214)=0),"",N($C214)*N($D214))</f>
      </c>
      <c r="F214" s="22"/>
      <c r="G214" s="17">
        <f>IF($B214="","",IF($F214="Yes",N($E214),0))</f>
      </c>
      <c r="H214" s="23">
        <f>IF($A214="","",TEXT($A214,"mmm"))</f>
      </c>
      <c r="I214" s="14"/>
    </row>
    <row r="215" spans="1:9" x14ac:dyDescent="0.25">
      <c r="A215" s="20"/>
      <c r="B215" s="14"/>
      <c r="C215" s="21"/>
      <c r="D215" s="19">
        <f>IF($B215="","",IFERROR(VLOOKUP($B215,Students!$A$2:$C$61,3,FALSE),""))</f>
      </c>
      <c r="E215" s="19">
        <f>IF(OR($B215="",N($C215)=0),"",N($C215)*N($D215))</f>
      </c>
      <c r="F215" s="22"/>
      <c r="G215" s="19">
        <f>IF($B215="","",IF($F215="Yes",N($E215),0))</f>
      </c>
      <c r="H215" s="23">
        <f>IF($A215="","",TEXT($A215,"mmm"))</f>
      </c>
      <c r="I215" s="14"/>
    </row>
    <row r="216" spans="1:9" x14ac:dyDescent="0.25">
      <c r="A216" s="20"/>
      <c r="B216" s="14"/>
      <c r="C216" s="21"/>
      <c r="D216" s="17">
        <f>IF($B216="","",IFERROR(VLOOKUP($B216,Students!$A$2:$C$61,3,FALSE),""))</f>
      </c>
      <c r="E216" s="17">
        <f>IF(OR($B216="",N($C216)=0),"",N($C216)*N($D216))</f>
      </c>
      <c r="F216" s="22"/>
      <c r="G216" s="17">
        <f>IF($B216="","",IF($F216="Yes",N($E216),0))</f>
      </c>
      <c r="H216" s="23">
        <f>IF($A216="","",TEXT($A216,"mmm"))</f>
      </c>
      <c r="I216" s="14"/>
    </row>
    <row r="217" spans="1:9" x14ac:dyDescent="0.25">
      <c r="A217" s="20"/>
      <c r="B217" s="14"/>
      <c r="C217" s="21"/>
      <c r="D217" s="19">
        <f>IF($B217="","",IFERROR(VLOOKUP($B217,Students!$A$2:$C$61,3,FALSE),""))</f>
      </c>
      <c r="E217" s="19">
        <f>IF(OR($B217="",N($C217)=0),"",N($C217)*N($D217))</f>
      </c>
      <c r="F217" s="22"/>
      <c r="G217" s="19">
        <f>IF($B217="","",IF($F217="Yes",N($E217),0))</f>
      </c>
      <c r="H217" s="23">
        <f>IF($A217="","",TEXT($A217,"mmm"))</f>
      </c>
      <c r="I217" s="14"/>
    </row>
    <row r="218" spans="1:9" x14ac:dyDescent="0.25">
      <c r="A218" s="20"/>
      <c r="B218" s="14"/>
      <c r="C218" s="21"/>
      <c r="D218" s="17">
        <f>IF($B218="","",IFERROR(VLOOKUP($B218,Students!$A$2:$C$61,3,FALSE),""))</f>
      </c>
      <c r="E218" s="17">
        <f>IF(OR($B218="",N($C218)=0),"",N($C218)*N($D218))</f>
      </c>
      <c r="F218" s="22"/>
      <c r="G218" s="17">
        <f>IF($B218="","",IF($F218="Yes",N($E218),0))</f>
      </c>
      <c r="H218" s="23">
        <f>IF($A218="","",TEXT($A218,"mmm"))</f>
      </c>
      <c r="I218" s="14"/>
    </row>
    <row r="219" spans="1:9" x14ac:dyDescent="0.25">
      <c r="A219" s="20"/>
      <c r="B219" s="14"/>
      <c r="C219" s="21"/>
      <c r="D219" s="19">
        <f>IF($B219="","",IFERROR(VLOOKUP($B219,Students!$A$2:$C$61,3,FALSE),""))</f>
      </c>
      <c r="E219" s="19">
        <f>IF(OR($B219="",N($C219)=0),"",N($C219)*N($D219))</f>
      </c>
      <c r="F219" s="22"/>
      <c r="G219" s="19">
        <f>IF($B219="","",IF($F219="Yes",N($E219),0))</f>
      </c>
      <c r="H219" s="23">
        <f>IF($A219="","",TEXT($A219,"mmm"))</f>
      </c>
      <c r="I219" s="14"/>
    </row>
    <row r="220" spans="1:9" x14ac:dyDescent="0.25">
      <c r="A220" s="20"/>
      <c r="B220" s="14"/>
      <c r="C220" s="21"/>
      <c r="D220" s="17">
        <f>IF($B220="","",IFERROR(VLOOKUP($B220,Students!$A$2:$C$61,3,FALSE),""))</f>
      </c>
      <c r="E220" s="17">
        <f>IF(OR($B220="",N($C220)=0),"",N($C220)*N($D220))</f>
      </c>
      <c r="F220" s="22"/>
      <c r="G220" s="17">
        <f>IF($B220="","",IF($F220="Yes",N($E220),0))</f>
      </c>
      <c r="H220" s="23">
        <f>IF($A220="","",TEXT($A220,"mmm"))</f>
      </c>
      <c r="I220" s="14"/>
    </row>
    <row r="221" spans="1:9" x14ac:dyDescent="0.25">
      <c r="A221" s="20"/>
      <c r="B221" s="14"/>
      <c r="C221" s="21"/>
      <c r="D221" s="19">
        <f>IF($B221="","",IFERROR(VLOOKUP($B221,Students!$A$2:$C$61,3,FALSE),""))</f>
      </c>
      <c r="E221" s="19">
        <f>IF(OR($B221="",N($C221)=0),"",N($C221)*N($D221))</f>
      </c>
      <c r="F221" s="22"/>
      <c r="G221" s="19">
        <f>IF($B221="","",IF($F221="Yes",N($E221),0))</f>
      </c>
      <c r="H221" s="23">
        <f>IF($A221="","",TEXT($A221,"mmm"))</f>
      </c>
      <c r="I221" s="14"/>
    </row>
    <row r="222" spans="1:9" x14ac:dyDescent="0.25">
      <c r="A222" s="20"/>
      <c r="B222" s="14"/>
      <c r="C222" s="21"/>
      <c r="D222" s="17">
        <f>IF($B222="","",IFERROR(VLOOKUP($B222,Students!$A$2:$C$61,3,FALSE),""))</f>
      </c>
      <c r="E222" s="17">
        <f>IF(OR($B222="",N($C222)=0),"",N($C222)*N($D222))</f>
      </c>
      <c r="F222" s="22"/>
      <c r="G222" s="17">
        <f>IF($B222="","",IF($F222="Yes",N($E222),0))</f>
      </c>
      <c r="H222" s="23">
        <f>IF($A222="","",TEXT($A222,"mmm"))</f>
      </c>
      <c r="I222" s="14"/>
    </row>
    <row r="223" spans="1:9" x14ac:dyDescent="0.25">
      <c r="A223" s="20"/>
      <c r="B223" s="14"/>
      <c r="C223" s="21"/>
      <c r="D223" s="19">
        <f>IF($B223="","",IFERROR(VLOOKUP($B223,Students!$A$2:$C$61,3,FALSE),""))</f>
      </c>
      <c r="E223" s="19">
        <f>IF(OR($B223="",N($C223)=0),"",N($C223)*N($D223))</f>
      </c>
      <c r="F223" s="22"/>
      <c r="G223" s="19">
        <f>IF($B223="","",IF($F223="Yes",N($E223),0))</f>
      </c>
      <c r="H223" s="23">
        <f>IF($A223="","",TEXT($A223,"mmm"))</f>
      </c>
      <c r="I223" s="14"/>
    </row>
    <row r="224" spans="1:9" x14ac:dyDescent="0.25">
      <c r="A224" s="20"/>
      <c r="B224" s="14"/>
      <c r="C224" s="21"/>
      <c r="D224" s="17">
        <f>IF($B224="","",IFERROR(VLOOKUP($B224,Students!$A$2:$C$61,3,FALSE),""))</f>
      </c>
      <c r="E224" s="17">
        <f>IF(OR($B224="",N($C224)=0),"",N($C224)*N($D224))</f>
      </c>
      <c r="F224" s="22"/>
      <c r="G224" s="17">
        <f>IF($B224="","",IF($F224="Yes",N($E224),0))</f>
      </c>
      <c r="H224" s="23">
        <f>IF($A224="","",TEXT($A224,"mmm"))</f>
      </c>
      <c r="I224" s="14"/>
    </row>
    <row r="225" spans="1:9" x14ac:dyDescent="0.25">
      <c r="A225" s="20"/>
      <c r="B225" s="14"/>
      <c r="C225" s="21"/>
      <c r="D225" s="19">
        <f>IF($B225="","",IFERROR(VLOOKUP($B225,Students!$A$2:$C$61,3,FALSE),""))</f>
      </c>
      <c r="E225" s="19">
        <f>IF(OR($B225="",N($C225)=0),"",N($C225)*N($D225))</f>
      </c>
      <c r="F225" s="22"/>
      <c r="G225" s="19">
        <f>IF($B225="","",IF($F225="Yes",N($E225),0))</f>
      </c>
      <c r="H225" s="23">
        <f>IF($A225="","",TEXT($A225,"mmm"))</f>
      </c>
      <c r="I225" s="14"/>
    </row>
    <row r="226" spans="1:9" x14ac:dyDescent="0.25">
      <c r="A226" s="20"/>
      <c r="B226" s="14"/>
      <c r="C226" s="21"/>
      <c r="D226" s="17">
        <f>IF($B226="","",IFERROR(VLOOKUP($B226,Students!$A$2:$C$61,3,FALSE),""))</f>
      </c>
      <c r="E226" s="17">
        <f>IF(OR($B226="",N($C226)=0),"",N($C226)*N($D226))</f>
      </c>
      <c r="F226" s="22"/>
      <c r="G226" s="17">
        <f>IF($B226="","",IF($F226="Yes",N($E226),0))</f>
      </c>
      <c r="H226" s="23">
        <f>IF($A226="","",TEXT($A226,"mmm"))</f>
      </c>
      <c r="I226" s="14"/>
    </row>
    <row r="227" spans="1:9" x14ac:dyDescent="0.25">
      <c r="A227" s="20"/>
      <c r="B227" s="14"/>
      <c r="C227" s="21"/>
      <c r="D227" s="19">
        <f>IF($B227="","",IFERROR(VLOOKUP($B227,Students!$A$2:$C$61,3,FALSE),""))</f>
      </c>
      <c r="E227" s="19">
        <f>IF(OR($B227="",N($C227)=0),"",N($C227)*N($D227))</f>
      </c>
      <c r="F227" s="22"/>
      <c r="G227" s="19">
        <f>IF($B227="","",IF($F227="Yes",N($E227),0))</f>
      </c>
      <c r="H227" s="23">
        <f>IF($A227="","",TEXT($A227,"mmm"))</f>
      </c>
      <c r="I227" s="14"/>
    </row>
    <row r="228" spans="1:9" x14ac:dyDescent="0.25">
      <c r="A228" s="20"/>
      <c r="B228" s="14"/>
      <c r="C228" s="21"/>
      <c r="D228" s="17">
        <f>IF($B228="","",IFERROR(VLOOKUP($B228,Students!$A$2:$C$61,3,FALSE),""))</f>
      </c>
      <c r="E228" s="17">
        <f>IF(OR($B228="",N($C228)=0),"",N($C228)*N($D228))</f>
      </c>
      <c r="F228" s="22"/>
      <c r="G228" s="17">
        <f>IF($B228="","",IF($F228="Yes",N($E228),0))</f>
      </c>
      <c r="H228" s="23">
        <f>IF($A228="","",TEXT($A228,"mmm"))</f>
      </c>
      <c r="I228" s="14"/>
    </row>
    <row r="229" spans="1:9" x14ac:dyDescent="0.25">
      <c r="A229" s="20"/>
      <c r="B229" s="14"/>
      <c r="C229" s="21"/>
      <c r="D229" s="19">
        <f>IF($B229="","",IFERROR(VLOOKUP($B229,Students!$A$2:$C$61,3,FALSE),""))</f>
      </c>
      <c r="E229" s="19">
        <f>IF(OR($B229="",N($C229)=0),"",N($C229)*N($D229))</f>
      </c>
      <c r="F229" s="22"/>
      <c r="G229" s="19">
        <f>IF($B229="","",IF($F229="Yes",N($E229),0))</f>
      </c>
      <c r="H229" s="23">
        <f>IF($A229="","",TEXT($A229,"mmm"))</f>
      </c>
      <c r="I229" s="14"/>
    </row>
    <row r="230" spans="1:9" x14ac:dyDescent="0.25">
      <c r="A230" s="20"/>
      <c r="B230" s="14"/>
      <c r="C230" s="21"/>
      <c r="D230" s="17">
        <f>IF($B230="","",IFERROR(VLOOKUP($B230,Students!$A$2:$C$61,3,FALSE),""))</f>
      </c>
      <c r="E230" s="17">
        <f>IF(OR($B230="",N($C230)=0),"",N($C230)*N($D230))</f>
      </c>
      <c r="F230" s="22"/>
      <c r="G230" s="17">
        <f>IF($B230="","",IF($F230="Yes",N($E230),0))</f>
      </c>
      <c r="H230" s="23">
        <f>IF($A230="","",TEXT($A230,"mmm"))</f>
      </c>
      <c r="I230" s="14"/>
    </row>
    <row r="231" spans="1:9" x14ac:dyDescent="0.25">
      <c r="A231" s="20"/>
      <c r="B231" s="14"/>
      <c r="C231" s="21"/>
      <c r="D231" s="19">
        <f>IF($B231="","",IFERROR(VLOOKUP($B231,Students!$A$2:$C$61,3,FALSE),""))</f>
      </c>
      <c r="E231" s="19">
        <f>IF(OR($B231="",N($C231)=0),"",N($C231)*N($D231))</f>
      </c>
      <c r="F231" s="22"/>
      <c r="G231" s="19">
        <f>IF($B231="","",IF($F231="Yes",N($E231),0))</f>
      </c>
      <c r="H231" s="23">
        <f>IF($A231="","",TEXT($A231,"mmm"))</f>
      </c>
      <c r="I231" s="14"/>
    </row>
    <row r="232" spans="1:9" x14ac:dyDescent="0.25">
      <c r="A232" s="20"/>
      <c r="B232" s="14"/>
      <c r="C232" s="21"/>
      <c r="D232" s="17">
        <f>IF($B232="","",IFERROR(VLOOKUP($B232,Students!$A$2:$C$61,3,FALSE),""))</f>
      </c>
      <c r="E232" s="17">
        <f>IF(OR($B232="",N($C232)=0),"",N($C232)*N($D232))</f>
      </c>
      <c r="F232" s="22"/>
      <c r="G232" s="17">
        <f>IF($B232="","",IF($F232="Yes",N($E232),0))</f>
      </c>
      <c r="H232" s="23">
        <f>IF($A232="","",TEXT($A232,"mmm"))</f>
      </c>
      <c r="I232" s="14"/>
    </row>
    <row r="233" spans="1:9" x14ac:dyDescent="0.25">
      <c r="A233" s="20"/>
      <c r="B233" s="14"/>
      <c r="C233" s="21"/>
      <c r="D233" s="19">
        <f>IF($B233="","",IFERROR(VLOOKUP($B233,Students!$A$2:$C$61,3,FALSE),""))</f>
      </c>
      <c r="E233" s="19">
        <f>IF(OR($B233="",N($C233)=0),"",N($C233)*N($D233))</f>
      </c>
      <c r="F233" s="22"/>
      <c r="G233" s="19">
        <f>IF($B233="","",IF($F233="Yes",N($E233),0))</f>
      </c>
      <c r="H233" s="23">
        <f>IF($A233="","",TEXT($A233,"mmm"))</f>
      </c>
      <c r="I233" s="14"/>
    </row>
    <row r="234" spans="1:9" x14ac:dyDescent="0.25">
      <c r="A234" s="20"/>
      <c r="B234" s="14"/>
      <c r="C234" s="21"/>
      <c r="D234" s="17">
        <f>IF($B234="","",IFERROR(VLOOKUP($B234,Students!$A$2:$C$61,3,FALSE),""))</f>
      </c>
      <c r="E234" s="17">
        <f>IF(OR($B234="",N($C234)=0),"",N($C234)*N($D234))</f>
      </c>
      <c r="F234" s="22"/>
      <c r="G234" s="17">
        <f>IF($B234="","",IF($F234="Yes",N($E234),0))</f>
      </c>
      <c r="H234" s="23">
        <f>IF($A234="","",TEXT($A234,"mmm"))</f>
      </c>
      <c r="I234" s="14"/>
    </row>
    <row r="235" spans="1:9" x14ac:dyDescent="0.25">
      <c r="A235" s="20"/>
      <c r="B235" s="14"/>
      <c r="C235" s="21"/>
      <c r="D235" s="19">
        <f>IF($B235="","",IFERROR(VLOOKUP($B235,Students!$A$2:$C$61,3,FALSE),""))</f>
      </c>
      <c r="E235" s="19">
        <f>IF(OR($B235="",N($C235)=0),"",N($C235)*N($D235))</f>
      </c>
      <c r="F235" s="22"/>
      <c r="G235" s="19">
        <f>IF($B235="","",IF($F235="Yes",N($E235),0))</f>
      </c>
      <c r="H235" s="23">
        <f>IF($A235="","",TEXT($A235,"mmm"))</f>
      </c>
      <c r="I235" s="14"/>
    </row>
    <row r="236" spans="1:9" x14ac:dyDescent="0.25">
      <c r="A236" s="20"/>
      <c r="B236" s="14"/>
      <c r="C236" s="21"/>
      <c r="D236" s="17">
        <f>IF($B236="","",IFERROR(VLOOKUP($B236,Students!$A$2:$C$61,3,FALSE),""))</f>
      </c>
      <c r="E236" s="17">
        <f>IF(OR($B236="",N($C236)=0),"",N($C236)*N($D236))</f>
      </c>
      <c r="F236" s="22"/>
      <c r="G236" s="17">
        <f>IF($B236="","",IF($F236="Yes",N($E236),0))</f>
      </c>
      <c r="H236" s="23">
        <f>IF($A236="","",TEXT($A236,"mmm"))</f>
      </c>
      <c r="I236" s="14"/>
    </row>
    <row r="237" spans="1:9" x14ac:dyDescent="0.25">
      <c r="A237" s="20"/>
      <c r="B237" s="14"/>
      <c r="C237" s="21"/>
      <c r="D237" s="19">
        <f>IF($B237="","",IFERROR(VLOOKUP($B237,Students!$A$2:$C$61,3,FALSE),""))</f>
      </c>
      <c r="E237" s="19">
        <f>IF(OR($B237="",N($C237)=0),"",N($C237)*N($D237))</f>
      </c>
      <c r="F237" s="22"/>
      <c r="G237" s="19">
        <f>IF($B237="","",IF($F237="Yes",N($E237),0))</f>
      </c>
      <c r="H237" s="23">
        <f>IF($A237="","",TEXT($A237,"mmm"))</f>
      </c>
      <c r="I237" s="14"/>
    </row>
    <row r="238" spans="1:9" x14ac:dyDescent="0.25">
      <c r="A238" s="20"/>
      <c r="B238" s="14"/>
      <c r="C238" s="21"/>
      <c r="D238" s="17">
        <f>IF($B238="","",IFERROR(VLOOKUP($B238,Students!$A$2:$C$61,3,FALSE),""))</f>
      </c>
      <c r="E238" s="17">
        <f>IF(OR($B238="",N($C238)=0),"",N($C238)*N($D238))</f>
      </c>
      <c r="F238" s="22"/>
      <c r="G238" s="17">
        <f>IF($B238="","",IF($F238="Yes",N($E238),0))</f>
      </c>
      <c r="H238" s="23">
        <f>IF($A238="","",TEXT($A238,"mmm"))</f>
      </c>
      <c r="I238" s="14"/>
    </row>
    <row r="239" spans="1:9" x14ac:dyDescent="0.25">
      <c r="A239" s="20"/>
      <c r="B239" s="14"/>
      <c r="C239" s="21"/>
      <c r="D239" s="19">
        <f>IF($B239="","",IFERROR(VLOOKUP($B239,Students!$A$2:$C$61,3,FALSE),""))</f>
      </c>
      <c r="E239" s="19">
        <f>IF(OR($B239="",N($C239)=0),"",N($C239)*N($D239))</f>
      </c>
      <c r="F239" s="22"/>
      <c r="G239" s="19">
        <f>IF($B239="","",IF($F239="Yes",N($E239),0))</f>
      </c>
      <c r="H239" s="23">
        <f>IF($A239="","",TEXT($A239,"mmm"))</f>
      </c>
      <c r="I239" s="14"/>
    </row>
    <row r="240" spans="1:9" x14ac:dyDescent="0.25">
      <c r="A240" s="20"/>
      <c r="B240" s="14"/>
      <c r="C240" s="21"/>
      <c r="D240" s="17">
        <f>IF($B240="","",IFERROR(VLOOKUP($B240,Students!$A$2:$C$61,3,FALSE),""))</f>
      </c>
      <c r="E240" s="17">
        <f>IF(OR($B240="",N($C240)=0),"",N($C240)*N($D240))</f>
      </c>
      <c r="F240" s="22"/>
      <c r="G240" s="17">
        <f>IF($B240="","",IF($F240="Yes",N($E240),0))</f>
      </c>
      <c r="H240" s="23">
        <f>IF($A240="","",TEXT($A240,"mmm"))</f>
      </c>
      <c r="I240" s="14"/>
    </row>
    <row r="241" spans="1:9" x14ac:dyDescent="0.25">
      <c r="A241" s="20"/>
      <c r="B241" s="14"/>
      <c r="C241" s="21"/>
      <c r="D241" s="19">
        <f>IF($B241="","",IFERROR(VLOOKUP($B241,Students!$A$2:$C$61,3,FALSE),""))</f>
      </c>
      <c r="E241" s="19">
        <f>IF(OR($B241="",N($C241)=0),"",N($C241)*N($D241))</f>
      </c>
      <c r="F241" s="22"/>
      <c r="G241" s="19">
        <f>IF($B241="","",IF($F241="Yes",N($E241),0))</f>
      </c>
      <c r="H241" s="23">
        <f>IF($A241="","",TEXT($A241,"mmm"))</f>
      </c>
      <c r="I241" s="14"/>
    </row>
    <row r="242" spans="1:9" x14ac:dyDescent="0.25">
      <c r="A242" s="20"/>
      <c r="B242" s="14"/>
      <c r="C242" s="21"/>
      <c r="D242" s="17">
        <f>IF($B242="","",IFERROR(VLOOKUP($B242,Students!$A$2:$C$61,3,FALSE),""))</f>
      </c>
      <c r="E242" s="17">
        <f>IF(OR($B242="",N($C242)=0),"",N($C242)*N($D242))</f>
      </c>
      <c r="F242" s="22"/>
      <c r="G242" s="17">
        <f>IF($B242="","",IF($F242="Yes",N($E242),0))</f>
      </c>
      <c r="H242" s="23">
        <f>IF($A242="","",TEXT($A242,"mmm"))</f>
      </c>
      <c r="I242" s="14"/>
    </row>
    <row r="243" spans="1:9" x14ac:dyDescent="0.25">
      <c r="A243" s="20"/>
      <c r="B243" s="14"/>
      <c r="C243" s="21"/>
      <c r="D243" s="19">
        <f>IF($B243="","",IFERROR(VLOOKUP($B243,Students!$A$2:$C$61,3,FALSE),""))</f>
      </c>
      <c r="E243" s="19">
        <f>IF(OR($B243="",N($C243)=0),"",N($C243)*N($D243))</f>
      </c>
      <c r="F243" s="22"/>
      <c r="G243" s="19">
        <f>IF($B243="","",IF($F243="Yes",N($E243),0))</f>
      </c>
      <c r="H243" s="23">
        <f>IF($A243="","",TEXT($A243,"mmm"))</f>
      </c>
      <c r="I243" s="14"/>
    </row>
    <row r="244" spans="1:9" x14ac:dyDescent="0.25">
      <c r="A244" s="20"/>
      <c r="B244" s="14"/>
      <c r="C244" s="21"/>
      <c r="D244" s="17">
        <f>IF($B244="","",IFERROR(VLOOKUP($B244,Students!$A$2:$C$61,3,FALSE),""))</f>
      </c>
      <c r="E244" s="17">
        <f>IF(OR($B244="",N($C244)=0),"",N($C244)*N($D244))</f>
      </c>
      <c r="F244" s="22"/>
      <c r="G244" s="17">
        <f>IF($B244="","",IF($F244="Yes",N($E244),0))</f>
      </c>
      <c r="H244" s="23">
        <f>IF($A244="","",TEXT($A244,"mmm"))</f>
      </c>
      <c r="I244" s="14"/>
    </row>
    <row r="245" spans="1:9" x14ac:dyDescent="0.25">
      <c r="A245" s="20"/>
      <c r="B245" s="14"/>
      <c r="C245" s="21"/>
      <c r="D245" s="19">
        <f>IF($B245="","",IFERROR(VLOOKUP($B245,Students!$A$2:$C$61,3,FALSE),""))</f>
      </c>
      <c r="E245" s="19">
        <f>IF(OR($B245="",N($C245)=0),"",N($C245)*N($D245))</f>
      </c>
      <c r="F245" s="22"/>
      <c r="G245" s="19">
        <f>IF($B245="","",IF($F245="Yes",N($E245),0))</f>
      </c>
      <c r="H245" s="23">
        <f>IF($A245="","",TEXT($A245,"mmm"))</f>
      </c>
      <c r="I245" s="14"/>
    </row>
    <row r="246" spans="1:9" x14ac:dyDescent="0.25">
      <c r="A246" s="20"/>
      <c r="B246" s="14"/>
      <c r="C246" s="21"/>
      <c r="D246" s="17">
        <f>IF($B246="","",IFERROR(VLOOKUP($B246,Students!$A$2:$C$61,3,FALSE),""))</f>
      </c>
      <c r="E246" s="17">
        <f>IF(OR($B246="",N($C246)=0),"",N($C246)*N($D246))</f>
      </c>
      <c r="F246" s="22"/>
      <c r="G246" s="17">
        <f>IF($B246="","",IF($F246="Yes",N($E246),0))</f>
      </c>
      <c r="H246" s="23">
        <f>IF($A246="","",TEXT($A246,"mmm"))</f>
      </c>
      <c r="I246" s="14"/>
    </row>
    <row r="247" spans="1:9" x14ac:dyDescent="0.25">
      <c r="A247" s="20"/>
      <c r="B247" s="14"/>
      <c r="C247" s="21"/>
      <c r="D247" s="19">
        <f>IF($B247="","",IFERROR(VLOOKUP($B247,Students!$A$2:$C$61,3,FALSE),""))</f>
      </c>
      <c r="E247" s="19">
        <f>IF(OR($B247="",N($C247)=0),"",N($C247)*N($D247))</f>
      </c>
      <c r="F247" s="22"/>
      <c r="G247" s="19">
        <f>IF($B247="","",IF($F247="Yes",N($E247),0))</f>
      </c>
      <c r="H247" s="23">
        <f>IF($A247="","",TEXT($A247,"mmm"))</f>
      </c>
      <c r="I247" s="14"/>
    </row>
    <row r="248" spans="1:9" x14ac:dyDescent="0.25">
      <c r="A248" s="20"/>
      <c r="B248" s="14"/>
      <c r="C248" s="21"/>
      <c r="D248" s="17">
        <f>IF($B248="","",IFERROR(VLOOKUP($B248,Students!$A$2:$C$61,3,FALSE),""))</f>
      </c>
      <c r="E248" s="17">
        <f>IF(OR($B248="",N($C248)=0),"",N($C248)*N($D248))</f>
      </c>
      <c r="F248" s="22"/>
      <c r="G248" s="17">
        <f>IF($B248="","",IF($F248="Yes",N($E248),0))</f>
      </c>
      <c r="H248" s="23">
        <f>IF($A248="","",TEXT($A248,"mmm"))</f>
      </c>
      <c r="I248" s="14"/>
    </row>
    <row r="249" spans="1:9" x14ac:dyDescent="0.25">
      <c r="A249" s="20"/>
      <c r="B249" s="14"/>
      <c r="C249" s="21"/>
      <c r="D249" s="19">
        <f>IF($B249="","",IFERROR(VLOOKUP($B249,Students!$A$2:$C$61,3,FALSE),""))</f>
      </c>
      <c r="E249" s="19">
        <f>IF(OR($B249="",N($C249)=0),"",N($C249)*N($D249))</f>
      </c>
      <c r="F249" s="22"/>
      <c r="G249" s="19">
        <f>IF($B249="","",IF($F249="Yes",N($E249),0))</f>
      </c>
      <c r="H249" s="23">
        <f>IF($A249="","",TEXT($A249,"mmm"))</f>
      </c>
      <c r="I249" s="14"/>
    </row>
    <row r="250" spans="1:9" x14ac:dyDescent="0.25">
      <c r="A250" s="20"/>
      <c r="B250" s="14"/>
      <c r="C250" s="21"/>
      <c r="D250" s="17">
        <f>IF($B250="","",IFERROR(VLOOKUP($B250,Students!$A$2:$C$61,3,FALSE),""))</f>
      </c>
      <c r="E250" s="17">
        <f>IF(OR($B250="",N($C250)=0),"",N($C250)*N($D250))</f>
      </c>
      <c r="F250" s="22"/>
      <c r="G250" s="17">
        <f>IF($B250="","",IF($F250="Yes",N($E250),0))</f>
      </c>
      <c r="H250" s="23">
        <f>IF($A250="","",TEXT($A250,"mmm"))</f>
      </c>
      <c r="I250" s="14"/>
    </row>
    <row r="251" spans="1:9" x14ac:dyDescent="0.25">
      <c r="A251" s="20"/>
      <c r="B251" s="14"/>
      <c r="C251" s="21"/>
      <c r="D251" s="19">
        <f>IF($B251="","",IFERROR(VLOOKUP($B251,Students!$A$2:$C$61,3,FALSE),""))</f>
      </c>
      <c r="E251" s="19">
        <f>IF(OR($B251="",N($C251)=0),"",N($C251)*N($D251))</f>
      </c>
      <c r="F251" s="22"/>
      <c r="G251" s="19">
        <f>IF($B251="","",IF($F251="Yes",N($E251),0))</f>
      </c>
      <c r="H251" s="23">
        <f>IF($A251="","",TEXT($A251,"mmm"))</f>
      </c>
      <c r="I251" s="14"/>
    </row>
    <row r="252" spans="1:9" x14ac:dyDescent="0.25">
      <c r="A252" s="20"/>
      <c r="B252" s="14"/>
      <c r="C252" s="21"/>
      <c r="D252" s="17">
        <f>IF($B252="","",IFERROR(VLOOKUP($B252,Students!$A$2:$C$61,3,FALSE),""))</f>
      </c>
      <c r="E252" s="17">
        <f>IF(OR($B252="",N($C252)=0),"",N($C252)*N($D252))</f>
      </c>
      <c r="F252" s="22"/>
      <c r="G252" s="17">
        <f>IF($B252="","",IF($F252="Yes",N($E252),0))</f>
      </c>
      <c r="H252" s="23">
        <f>IF($A252="","",TEXT($A252,"mmm"))</f>
      </c>
      <c r="I252" s="14"/>
    </row>
    <row r="253" spans="1:9" x14ac:dyDescent="0.25">
      <c r="A253" s="20"/>
      <c r="B253" s="14"/>
      <c r="C253" s="21"/>
      <c r="D253" s="19">
        <f>IF($B253="","",IFERROR(VLOOKUP($B253,Students!$A$2:$C$61,3,FALSE),""))</f>
      </c>
      <c r="E253" s="19">
        <f>IF(OR($B253="",N($C253)=0),"",N($C253)*N($D253))</f>
      </c>
      <c r="F253" s="22"/>
      <c r="G253" s="19">
        <f>IF($B253="","",IF($F253="Yes",N($E253),0))</f>
      </c>
      <c r="H253" s="23">
        <f>IF($A253="","",TEXT($A253,"mmm"))</f>
      </c>
      <c r="I253" s="14"/>
    </row>
    <row r="254" spans="1:9" x14ac:dyDescent="0.25">
      <c r="A254" s="20"/>
      <c r="B254" s="14"/>
      <c r="C254" s="21"/>
      <c r="D254" s="17">
        <f>IF($B254="","",IFERROR(VLOOKUP($B254,Students!$A$2:$C$61,3,FALSE),""))</f>
      </c>
      <c r="E254" s="17">
        <f>IF(OR($B254="",N($C254)=0),"",N($C254)*N($D254))</f>
      </c>
      <c r="F254" s="22"/>
      <c r="G254" s="17">
        <f>IF($B254="","",IF($F254="Yes",N($E254),0))</f>
      </c>
      <c r="H254" s="23">
        <f>IF($A254="","",TEXT($A254,"mmm"))</f>
      </c>
      <c r="I254" s="14"/>
    </row>
    <row r="255" spans="1:9" x14ac:dyDescent="0.25">
      <c r="A255" s="20"/>
      <c r="B255" s="14"/>
      <c r="C255" s="21"/>
      <c r="D255" s="19">
        <f>IF($B255="","",IFERROR(VLOOKUP($B255,Students!$A$2:$C$61,3,FALSE),""))</f>
      </c>
      <c r="E255" s="19">
        <f>IF(OR($B255="",N($C255)=0),"",N($C255)*N($D255))</f>
      </c>
      <c r="F255" s="22"/>
      <c r="G255" s="19">
        <f>IF($B255="","",IF($F255="Yes",N($E255),0))</f>
      </c>
      <c r="H255" s="23">
        <f>IF($A255="","",TEXT($A255,"mmm"))</f>
      </c>
      <c r="I255" s="14"/>
    </row>
    <row r="256" spans="1:9" x14ac:dyDescent="0.25">
      <c r="A256" s="20"/>
      <c r="B256" s="14"/>
      <c r="C256" s="21"/>
      <c r="D256" s="17">
        <f>IF($B256="","",IFERROR(VLOOKUP($B256,Students!$A$2:$C$61,3,FALSE),""))</f>
      </c>
      <c r="E256" s="17">
        <f>IF(OR($B256="",N($C256)=0),"",N($C256)*N($D256))</f>
      </c>
      <c r="F256" s="22"/>
      <c r="G256" s="17">
        <f>IF($B256="","",IF($F256="Yes",N($E256),0))</f>
      </c>
      <c r="H256" s="23">
        <f>IF($A256="","",TEXT($A256,"mmm"))</f>
      </c>
      <c r="I256" s="14"/>
    </row>
    <row r="257" spans="1:9" x14ac:dyDescent="0.25">
      <c r="A257" s="20"/>
      <c r="B257" s="14"/>
      <c r="C257" s="21"/>
      <c r="D257" s="19">
        <f>IF($B257="","",IFERROR(VLOOKUP($B257,Students!$A$2:$C$61,3,FALSE),""))</f>
      </c>
      <c r="E257" s="19">
        <f>IF(OR($B257="",N($C257)=0),"",N($C257)*N($D257))</f>
      </c>
      <c r="F257" s="22"/>
      <c r="G257" s="19">
        <f>IF($B257="","",IF($F257="Yes",N($E257),0))</f>
      </c>
      <c r="H257" s="23">
        <f>IF($A257="","",TEXT($A257,"mmm"))</f>
      </c>
      <c r="I257" s="14"/>
    </row>
    <row r="258" spans="1:9" x14ac:dyDescent="0.25">
      <c r="A258" s="20"/>
      <c r="B258" s="14"/>
      <c r="C258" s="21"/>
      <c r="D258" s="17">
        <f>IF($B258="","",IFERROR(VLOOKUP($B258,Students!$A$2:$C$61,3,FALSE),""))</f>
      </c>
      <c r="E258" s="17">
        <f>IF(OR($B258="",N($C258)=0),"",N($C258)*N($D258))</f>
      </c>
      <c r="F258" s="22"/>
      <c r="G258" s="17">
        <f>IF($B258="","",IF($F258="Yes",N($E258),0))</f>
      </c>
      <c r="H258" s="23">
        <f>IF($A258="","",TEXT($A258,"mmm"))</f>
      </c>
      <c r="I258" s="14"/>
    </row>
    <row r="259" spans="1:9" x14ac:dyDescent="0.25">
      <c r="A259" s="20"/>
      <c r="B259" s="14"/>
      <c r="C259" s="21"/>
      <c r="D259" s="19">
        <f>IF($B259="","",IFERROR(VLOOKUP($B259,Students!$A$2:$C$61,3,FALSE),""))</f>
      </c>
      <c r="E259" s="19">
        <f>IF(OR($B259="",N($C259)=0),"",N($C259)*N($D259))</f>
      </c>
      <c r="F259" s="22"/>
      <c r="G259" s="19">
        <f>IF($B259="","",IF($F259="Yes",N($E259),0))</f>
      </c>
      <c r="H259" s="23">
        <f>IF($A259="","",TEXT($A259,"mmm"))</f>
      </c>
      <c r="I259" s="14"/>
    </row>
    <row r="260" spans="1:9" x14ac:dyDescent="0.25">
      <c r="A260" s="20"/>
      <c r="B260" s="14"/>
      <c r="C260" s="21"/>
      <c r="D260" s="17">
        <f>IF($B260="","",IFERROR(VLOOKUP($B260,Students!$A$2:$C$61,3,FALSE),""))</f>
      </c>
      <c r="E260" s="17">
        <f>IF(OR($B260="",N($C260)=0),"",N($C260)*N($D260))</f>
      </c>
      <c r="F260" s="22"/>
      <c r="G260" s="17">
        <f>IF($B260="","",IF($F260="Yes",N($E260),0))</f>
      </c>
      <c r="H260" s="23">
        <f>IF($A260="","",TEXT($A260,"mmm"))</f>
      </c>
      <c r="I260" s="14"/>
    </row>
    <row r="261" spans="1:9" x14ac:dyDescent="0.25">
      <c r="A261" s="20"/>
      <c r="B261" s="14"/>
      <c r="C261" s="21"/>
      <c r="D261" s="19">
        <f>IF($B261="","",IFERROR(VLOOKUP($B261,Students!$A$2:$C$61,3,FALSE),""))</f>
      </c>
      <c r="E261" s="19">
        <f>IF(OR($B261="",N($C261)=0),"",N($C261)*N($D261))</f>
      </c>
      <c r="F261" s="22"/>
      <c r="G261" s="19">
        <f>IF($B261="","",IF($F261="Yes",N($E261),0))</f>
      </c>
      <c r="H261" s="23">
        <f>IF($A261="","",TEXT($A261,"mmm"))</f>
      </c>
      <c r="I261" s="14"/>
    </row>
    <row r="262" spans="1:9" x14ac:dyDescent="0.25">
      <c r="A262" s="20"/>
      <c r="B262" s="14"/>
      <c r="C262" s="21"/>
      <c r="D262" s="17">
        <f>IF($B262="","",IFERROR(VLOOKUP($B262,Students!$A$2:$C$61,3,FALSE),""))</f>
      </c>
      <c r="E262" s="17">
        <f>IF(OR($B262="",N($C262)=0),"",N($C262)*N($D262))</f>
      </c>
      <c r="F262" s="22"/>
      <c r="G262" s="17">
        <f>IF($B262="","",IF($F262="Yes",N($E262),0))</f>
      </c>
      <c r="H262" s="23">
        <f>IF($A262="","",TEXT($A262,"mmm"))</f>
      </c>
      <c r="I262" s="14"/>
    </row>
    <row r="263" spans="1:9" x14ac:dyDescent="0.25">
      <c r="A263" s="20"/>
      <c r="B263" s="14"/>
      <c r="C263" s="21"/>
      <c r="D263" s="19">
        <f>IF($B263="","",IFERROR(VLOOKUP($B263,Students!$A$2:$C$61,3,FALSE),""))</f>
      </c>
      <c r="E263" s="19">
        <f>IF(OR($B263="",N($C263)=0),"",N($C263)*N($D263))</f>
      </c>
      <c r="F263" s="22"/>
      <c r="G263" s="19">
        <f>IF($B263="","",IF($F263="Yes",N($E263),0))</f>
      </c>
      <c r="H263" s="23">
        <f>IF($A263="","",TEXT($A263,"mmm"))</f>
      </c>
      <c r="I263" s="14"/>
    </row>
    <row r="264" spans="1:9" x14ac:dyDescent="0.25">
      <c r="A264" s="20"/>
      <c r="B264" s="14"/>
      <c r="C264" s="21"/>
      <c r="D264" s="17">
        <f>IF($B264="","",IFERROR(VLOOKUP($B264,Students!$A$2:$C$61,3,FALSE),""))</f>
      </c>
      <c r="E264" s="17">
        <f>IF(OR($B264="",N($C264)=0),"",N($C264)*N($D264))</f>
      </c>
      <c r="F264" s="22"/>
      <c r="G264" s="17">
        <f>IF($B264="","",IF($F264="Yes",N($E264),0))</f>
      </c>
      <c r="H264" s="23">
        <f>IF($A264="","",TEXT($A264,"mmm"))</f>
      </c>
      <c r="I264" s="14"/>
    </row>
    <row r="265" spans="1:9" x14ac:dyDescent="0.25">
      <c r="A265" s="20"/>
      <c r="B265" s="14"/>
      <c r="C265" s="21"/>
      <c r="D265" s="19">
        <f>IF($B265="","",IFERROR(VLOOKUP($B265,Students!$A$2:$C$61,3,FALSE),""))</f>
      </c>
      <c r="E265" s="19">
        <f>IF(OR($B265="",N($C265)=0),"",N($C265)*N($D265))</f>
      </c>
      <c r="F265" s="22"/>
      <c r="G265" s="19">
        <f>IF($B265="","",IF($F265="Yes",N($E265),0))</f>
      </c>
      <c r="H265" s="23">
        <f>IF($A265="","",TEXT($A265,"mmm"))</f>
      </c>
      <c r="I265" s="14"/>
    </row>
    <row r="266" spans="1:9" x14ac:dyDescent="0.25">
      <c r="A266" s="20"/>
      <c r="B266" s="14"/>
      <c r="C266" s="21"/>
      <c r="D266" s="17">
        <f>IF($B266="","",IFERROR(VLOOKUP($B266,Students!$A$2:$C$61,3,FALSE),""))</f>
      </c>
      <c r="E266" s="17">
        <f>IF(OR($B266="",N($C266)=0),"",N($C266)*N($D266))</f>
      </c>
      <c r="F266" s="22"/>
      <c r="G266" s="17">
        <f>IF($B266="","",IF($F266="Yes",N($E266),0))</f>
      </c>
      <c r="H266" s="23">
        <f>IF($A266="","",TEXT($A266,"mmm"))</f>
      </c>
      <c r="I266" s="14"/>
    </row>
    <row r="267" spans="1:9" x14ac:dyDescent="0.25">
      <c r="A267" s="20"/>
      <c r="B267" s="14"/>
      <c r="C267" s="21"/>
      <c r="D267" s="19">
        <f>IF($B267="","",IFERROR(VLOOKUP($B267,Students!$A$2:$C$61,3,FALSE),""))</f>
      </c>
      <c r="E267" s="19">
        <f>IF(OR($B267="",N($C267)=0),"",N($C267)*N($D267))</f>
      </c>
      <c r="F267" s="22"/>
      <c r="G267" s="19">
        <f>IF($B267="","",IF($F267="Yes",N($E267),0))</f>
      </c>
      <c r="H267" s="23">
        <f>IF($A267="","",TEXT($A267,"mmm"))</f>
      </c>
      <c r="I267" s="14"/>
    </row>
    <row r="268" spans="1:9" x14ac:dyDescent="0.25">
      <c r="A268" s="20"/>
      <c r="B268" s="14"/>
      <c r="C268" s="21"/>
      <c r="D268" s="17">
        <f>IF($B268="","",IFERROR(VLOOKUP($B268,Students!$A$2:$C$61,3,FALSE),""))</f>
      </c>
      <c r="E268" s="17">
        <f>IF(OR($B268="",N($C268)=0),"",N($C268)*N($D268))</f>
      </c>
      <c r="F268" s="22"/>
      <c r="G268" s="17">
        <f>IF($B268="","",IF($F268="Yes",N($E268),0))</f>
      </c>
      <c r="H268" s="23">
        <f>IF($A268="","",TEXT($A268,"mmm"))</f>
      </c>
      <c r="I268" s="14"/>
    </row>
    <row r="269" spans="1:9" x14ac:dyDescent="0.25">
      <c r="A269" s="20"/>
      <c r="B269" s="14"/>
      <c r="C269" s="21"/>
      <c r="D269" s="19">
        <f>IF($B269="","",IFERROR(VLOOKUP($B269,Students!$A$2:$C$61,3,FALSE),""))</f>
      </c>
      <c r="E269" s="19">
        <f>IF(OR($B269="",N($C269)=0),"",N($C269)*N($D269))</f>
      </c>
      <c r="F269" s="22"/>
      <c r="G269" s="19">
        <f>IF($B269="","",IF($F269="Yes",N($E269),0))</f>
      </c>
      <c r="H269" s="23">
        <f>IF($A269="","",TEXT($A269,"mmm"))</f>
      </c>
      <c r="I269" s="14"/>
    </row>
    <row r="270" spans="1:9" x14ac:dyDescent="0.25">
      <c r="A270" s="20"/>
      <c r="B270" s="14"/>
      <c r="C270" s="21"/>
      <c r="D270" s="17">
        <f>IF($B270="","",IFERROR(VLOOKUP($B270,Students!$A$2:$C$61,3,FALSE),""))</f>
      </c>
      <c r="E270" s="17">
        <f>IF(OR($B270="",N($C270)=0),"",N($C270)*N($D270))</f>
      </c>
      <c r="F270" s="22"/>
      <c r="G270" s="17">
        <f>IF($B270="","",IF($F270="Yes",N($E270),0))</f>
      </c>
      <c r="H270" s="23">
        <f>IF($A270="","",TEXT($A270,"mmm"))</f>
      </c>
      <c r="I270" s="14"/>
    </row>
    <row r="271" spans="1:9" x14ac:dyDescent="0.25">
      <c r="A271" s="20"/>
      <c r="B271" s="14"/>
      <c r="C271" s="21"/>
      <c r="D271" s="19">
        <f>IF($B271="","",IFERROR(VLOOKUP($B271,Students!$A$2:$C$61,3,FALSE),""))</f>
      </c>
      <c r="E271" s="19">
        <f>IF(OR($B271="",N($C271)=0),"",N($C271)*N($D271))</f>
      </c>
      <c r="F271" s="22"/>
      <c r="G271" s="19">
        <f>IF($B271="","",IF($F271="Yes",N($E271),0))</f>
      </c>
      <c r="H271" s="23">
        <f>IF($A271="","",TEXT($A271,"mmm"))</f>
      </c>
      <c r="I271" s="14"/>
    </row>
    <row r="272" spans="1:9" x14ac:dyDescent="0.25">
      <c r="A272" s="20"/>
      <c r="B272" s="14"/>
      <c r="C272" s="21"/>
      <c r="D272" s="17">
        <f>IF($B272="","",IFERROR(VLOOKUP($B272,Students!$A$2:$C$61,3,FALSE),""))</f>
      </c>
      <c r="E272" s="17">
        <f>IF(OR($B272="",N($C272)=0),"",N($C272)*N($D272))</f>
      </c>
      <c r="F272" s="22"/>
      <c r="G272" s="17">
        <f>IF($B272="","",IF($F272="Yes",N($E272),0))</f>
      </c>
      <c r="H272" s="23">
        <f>IF($A272="","",TEXT($A272,"mmm"))</f>
      </c>
      <c r="I272" s="14"/>
    </row>
    <row r="273" spans="1:9" x14ac:dyDescent="0.25">
      <c r="A273" s="20"/>
      <c r="B273" s="14"/>
      <c r="C273" s="21"/>
      <c r="D273" s="19">
        <f>IF($B273="","",IFERROR(VLOOKUP($B273,Students!$A$2:$C$61,3,FALSE),""))</f>
      </c>
      <c r="E273" s="19">
        <f>IF(OR($B273="",N($C273)=0),"",N($C273)*N($D273))</f>
      </c>
      <c r="F273" s="22"/>
      <c r="G273" s="19">
        <f>IF($B273="","",IF($F273="Yes",N($E273),0))</f>
      </c>
      <c r="H273" s="23">
        <f>IF($A273="","",TEXT($A273,"mmm"))</f>
      </c>
      <c r="I273" s="14"/>
    </row>
    <row r="274" spans="1:9" x14ac:dyDescent="0.25">
      <c r="A274" s="20"/>
      <c r="B274" s="14"/>
      <c r="C274" s="21"/>
      <c r="D274" s="17">
        <f>IF($B274="","",IFERROR(VLOOKUP($B274,Students!$A$2:$C$61,3,FALSE),""))</f>
      </c>
      <c r="E274" s="17">
        <f>IF(OR($B274="",N($C274)=0),"",N($C274)*N($D274))</f>
      </c>
      <c r="F274" s="22"/>
      <c r="G274" s="17">
        <f>IF($B274="","",IF($F274="Yes",N($E274),0))</f>
      </c>
      <c r="H274" s="23">
        <f>IF($A274="","",TEXT($A274,"mmm"))</f>
      </c>
      <c r="I274" s="14"/>
    </row>
    <row r="275" spans="1:9" x14ac:dyDescent="0.25">
      <c r="A275" s="20"/>
      <c r="B275" s="14"/>
      <c r="C275" s="21"/>
      <c r="D275" s="19">
        <f>IF($B275="","",IFERROR(VLOOKUP($B275,Students!$A$2:$C$61,3,FALSE),""))</f>
      </c>
      <c r="E275" s="19">
        <f>IF(OR($B275="",N($C275)=0),"",N($C275)*N($D275))</f>
      </c>
      <c r="F275" s="22"/>
      <c r="G275" s="19">
        <f>IF($B275="","",IF($F275="Yes",N($E275),0))</f>
      </c>
      <c r="H275" s="23">
        <f>IF($A275="","",TEXT($A275,"mmm"))</f>
      </c>
      <c r="I275" s="14"/>
    </row>
    <row r="276" spans="1:9" x14ac:dyDescent="0.25">
      <c r="A276" s="20"/>
      <c r="B276" s="14"/>
      <c r="C276" s="21"/>
      <c r="D276" s="17">
        <f>IF($B276="","",IFERROR(VLOOKUP($B276,Students!$A$2:$C$61,3,FALSE),""))</f>
      </c>
      <c r="E276" s="17">
        <f>IF(OR($B276="",N($C276)=0),"",N($C276)*N($D276))</f>
      </c>
      <c r="F276" s="22"/>
      <c r="G276" s="17">
        <f>IF($B276="","",IF($F276="Yes",N($E276),0))</f>
      </c>
      <c r="H276" s="23">
        <f>IF($A276="","",TEXT($A276,"mmm"))</f>
      </c>
      <c r="I276" s="14"/>
    </row>
    <row r="277" spans="1:9" x14ac:dyDescent="0.25">
      <c r="A277" s="20"/>
      <c r="B277" s="14"/>
      <c r="C277" s="21"/>
      <c r="D277" s="19">
        <f>IF($B277="","",IFERROR(VLOOKUP($B277,Students!$A$2:$C$61,3,FALSE),""))</f>
      </c>
      <c r="E277" s="19">
        <f>IF(OR($B277="",N($C277)=0),"",N($C277)*N($D277))</f>
      </c>
      <c r="F277" s="22"/>
      <c r="G277" s="19">
        <f>IF($B277="","",IF($F277="Yes",N($E277),0))</f>
      </c>
      <c r="H277" s="23">
        <f>IF($A277="","",TEXT($A277,"mmm"))</f>
      </c>
      <c r="I277" s="14"/>
    </row>
    <row r="278" spans="1:9" x14ac:dyDescent="0.25">
      <c r="A278" s="20"/>
      <c r="B278" s="14"/>
      <c r="C278" s="21"/>
      <c r="D278" s="17">
        <f>IF($B278="","",IFERROR(VLOOKUP($B278,Students!$A$2:$C$61,3,FALSE),""))</f>
      </c>
      <c r="E278" s="17">
        <f>IF(OR($B278="",N($C278)=0),"",N($C278)*N($D278))</f>
      </c>
      <c r="F278" s="22"/>
      <c r="G278" s="17">
        <f>IF($B278="","",IF($F278="Yes",N($E278),0))</f>
      </c>
      <c r="H278" s="23">
        <f>IF($A278="","",TEXT($A278,"mmm"))</f>
      </c>
      <c r="I278" s="14"/>
    </row>
    <row r="279" spans="1:9" x14ac:dyDescent="0.25">
      <c r="A279" s="20"/>
      <c r="B279" s="14"/>
      <c r="C279" s="21"/>
      <c r="D279" s="19">
        <f>IF($B279="","",IFERROR(VLOOKUP($B279,Students!$A$2:$C$61,3,FALSE),""))</f>
      </c>
      <c r="E279" s="19">
        <f>IF(OR($B279="",N($C279)=0),"",N($C279)*N($D279))</f>
      </c>
      <c r="F279" s="22"/>
      <c r="G279" s="19">
        <f>IF($B279="","",IF($F279="Yes",N($E279),0))</f>
      </c>
      <c r="H279" s="23">
        <f>IF($A279="","",TEXT($A279,"mmm"))</f>
      </c>
      <c r="I279" s="14"/>
    </row>
    <row r="280" spans="1:9" x14ac:dyDescent="0.25">
      <c r="A280" s="20"/>
      <c r="B280" s="14"/>
      <c r="C280" s="21"/>
      <c r="D280" s="17">
        <f>IF($B280="","",IFERROR(VLOOKUP($B280,Students!$A$2:$C$61,3,FALSE),""))</f>
      </c>
      <c r="E280" s="17">
        <f>IF(OR($B280="",N($C280)=0),"",N($C280)*N($D280))</f>
      </c>
      <c r="F280" s="22"/>
      <c r="G280" s="17">
        <f>IF($B280="","",IF($F280="Yes",N($E280),0))</f>
      </c>
      <c r="H280" s="23">
        <f>IF($A280="","",TEXT($A280,"mmm"))</f>
      </c>
      <c r="I280" s="14"/>
    </row>
    <row r="281" spans="1:9" x14ac:dyDescent="0.25">
      <c r="A281" s="20"/>
      <c r="B281" s="14"/>
      <c r="C281" s="21"/>
      <c r="D281" s="19">
        <f>IF($B281="","",IFERROR(VLOOKUP($B281,Students!$A$2:$C$61,3,FALSE),""))</f>
      </c>
      <c r="E281" s="19">
        <f>IF(OR($B281="",N($C281)=0),"",N($C281)*N($D281))</f>
      </c>
      <c r="F281" s="22"/>
      <c r="G281" s="19">
        <f>IF($B281="","",IF($F281="Yes",N($E281),0))</f>
      </c>
      <c r="H281" s="23">
        <f>IF($A281="","",TEXT($A281,"mmm"))</f>
      </c>
      <c r="I281" s="14"/>
    </row>
    <row r="282" spans="1:9" x14ac:dyDescent="0.25">
      <c r="A282" s="20"/>
      <c r="B282" s="14"/>
      <c r="C282" s="21"/>
      <c r="D282" s="17">
        <f>IF($B282="","",IFERROR(VLOOKUP($B282,Students!$A$2:$C$61,3,FALSE),""))</f>
      </c>
      <c r="E282" s="17">
        <f>IF(OR($B282="",N($C282)=0),"",N($C282)*N($D282))</f>
      </c>
      <c r="F282" s="22"/>
      <c r="G282" s="17">
        <f>IF($B282="","",IF($F282="Yes",N($E282),0))</f>
      </c>
      <c r="H282" s="23">
        <f>IF($A282="","",TEXT($A282,"mmm"))</f>
      </c>
      <c r="I282" s="14"/>
    </row>
    <row r="283" spans="1:9" x14ac:dyDescent="0.25">
      <c r="A283" s="20"/>
      <c r="B283" s="14"/>
      <c r="C283" s="21"/>
      <c r="D283" s="19">
        <f>IF($B283="","",IFERROR(VLOOKUP($B283,Students!$A$2:$C$61,3,FALSE),""))</f>
      </c>
      <c r="E283" s="19">
        <f>IF(OR($B283="",N($C283)=0),"",N($C283)*N($D283))</f>
      </c>
      <c r="F283" s="22"/>
      <c r="G283" s="19">
        <f>IF($B283="","",IF($F283="Yes",N($E283),0))</f>
      </c>
      <c r="H283" s="23">
        <f>IF($A283="","",TEXT($A283,"mmm"))</f>
      </c>
      <c r="I283" s="14"/>
    </row>
    <row r="284" spans="1:9" x14ac:dyDescent="0.25">
      <c r="A284" s="20"/>
      <c r="B284" s="14"/>
      <c r="C284" s="21"/>
      <c r="D284" s="17">
        <f>IF($B284="","",IFERROR(VLOOKUP($B284,Students!$A$2:$C$61,3,FALSE),""))</f>
      </c>
      <c r="E284" s="17">
        <f>IF(OR($B284="",N($C284)=0),"",N($C284)*N($D284))</f>
      </c>
      <c r="F284" s="22"/>
      <c r="G284" s="17">
        <f>IF($B284="","",IF($F284="Yes",N($E284),0))</f>
      </c>
      <c r="H284" s="23">
        <f>IF($A284="","",TEXT($A284,"mmm"))</f>
      </c>
      <c r="I284" s="14"/>
    </row>
    <row r="285" spans="1:9" x14ac:dyDescent="0.25">
      <c r="A285" s="20"/>
      <c r="B285" s="14"/>
      <c r="C285" s="21"/>
      <c r="D285" s="19">
        <f>IF($B285="","",IFERROR(VLOOKUP($B285,Students!$A$2:$C$61,3,FALSE),""))</f>
      </c>
      <c r="E285" s="19">
        <f>IF(OR($B285="",N($C285)=0),"",N($C285)*N($D285))</f>
      </c>
      <c r="F285" s="22"/>
      <c r="G285" s="19">
        <f>IF($B285="","",IF($F285="Yes",N($E285),0))</f>
      </c>
      <c r="H285" s="23">
        <f>IF($A285="","",TEXT($A285,"mmm"))</f>
      </c>
      <c r="I285" s="14"/>
    </row>
    <row r="286" spans="1:9" x14ac:dyDescent="0.25">
      <c r="A286" s="20"/>
      <c r="B286" s="14"/>
      <c r="C286" s="21"/>
      <c r="D286" s="17">
        <f>IF($B286="","",IFERROR(VLOOKUP($B286,Students!$A$2:$C$61,3,FALSE),""))</f>
      </c>
      <c r="E286" s="17">
        <f>IF(OR($B286="",N($C286)=0),"",N($C286)*N($D286))</f>
      </c>
      <c r="F286" s="22"/>
      <c r="G286" s="17">
        <f>IF($B286="","",IF($F286="Yes",N($E286),0))</f>
      </c>
      <c r="H286" s="23">
        <f>IF($A286="","",TEXT($A286,"mmm"))</f>
      </c>
      <c r="I286" s="14"/>
    </row>
    <row r="287" spans="1:9" x14ac:dyDescent="0.25">
      <c r="A287" s="20"/>
      <c r="B287" s="14"/>
      <c r="C287" s="21"/>
      <c r="D287" s="19">
        <f>IF($B287="","",IFERROR(VLOOKUP($B287,Students!$A$2:$C$61,3,FALSE),""))</f>
      </c>
      <c r="E287" s="19">
        <f>IF(OR($B287="",N($C287)=0),"",N($C287)*N($D287))</f>
      </c>
      <c r="F287" s="22"/>
      <c r="G287" s="19">
        <f>IF($B287="","",IF($F287="Yes",N($E287),0))</f>
      </c>
      <c r="H287" s="23">
        <f>IF($A287="","",TEXT($A287,"mmm"))</f>
      </c>
      <c r="I287" s="14"/>
    </row>
    <row r="288" spans="1:9" x14ac:dyDescent="0.25">
      <c r="A288" s="20"/>
      <c r="B288" s="14"/>
      <c r="C288" s="21"/>
      <c r="D288" s="17">
        <f>IF($B288="","",IFERROR(VLOOKUP($B288,Students!$A$2:$C$61,3,FALSE),""))</f>
      </c>
      <c r="E288" s="17">
        <f>IF(OR($B288="",N($C288)=0),"",N($C288)*N($D288))</f>
      </c>
      <c r="F288" s="22"/>
      <c r="G288" s="17">
        <f>IF($B288="","",IF($F288="Yes",N($E288),0))</f>
      </c>
      <c r="H288" s="23">
        <f>IF($A288="","",TEXT($A288,"mmm"))</f>
      </c>
      <c r="I288" s="14"/>
    </row>
    <row r="289" spans="1:9" x14ac:dyDescent="0.25">
      <c r="A289" s="20"/>
      <c r="B289" s="14"/>
      <c r="C289" s="21"/>
      <c r="D289" s="19">
        <f>IF($B289="","",IFERROR(VLOOKUP($B289,Students!$A$2:$C$61,3,FALSE),""))</f>
      </c>
      <c r="E289" s="19">
        <f>IF(OR($B289="",N($C289)=0),"",N($C289)*N($D289))</f>
      </c>
      <c r="F289" s="22"/>
      <c r="G289" s="19">
        <f>IF($B289="","",IF($F289="Yes",N($E289),0))</f>
      </c>
      <c r="H289" s="23">
        <f>IF($A289="","",TEXT($A289,"mmm"))</f>
      </c>
      <c r="I289" s="14"/>
    </row>
    <row r="290" spans="1:9" x14ac:dyDescent="0.25">
      <c r="A290" s="20"/>
      <c r="B290" s="14"/>
      <c r="C290" s="21"/>
      <c r="D290" s="17">
        <f>IF($B290="","",IFERROR(VLOOKUP($B290,Students!$A$2:$C$61,3,FALSE),""))</f>
      </c>
      <c r="E290" s="17">
        <f>IF(OR($B290="",N($C290)=0),"",N($C290)*N($D290))</f>
      </c>
      <c r="F290" s="22"/>
      <c r="G290" s="17">
        <f>IF($B290="","",IF($F290="Yes",N($E290),0))</f>
      </c>
      <c r="H290" s="23">
        <f>IF($A290="","",TEXT($A290,"mmm"))</f>
      </c>
      <c r="I290" s="14"/>
    </row>
    <row r="291" spans="1:9" x14ac:dyDescent="0.25">
      <c r="A291" s="20"/>
      <c r="B291" s="14"/>
      <c r="C291" s="21"/>
      <c r="D291" s="19">
        <f>IF($B291="","",IFERROR(VLOOKUP($B291,Students!$A$2:$C$61,3,FALSE),""))</f>
      </c>
      <c r="E291" s="19">
        <f>IF(OR($B291="",N($C291)=0),"",N($C291)*N($D291))</f>
      </c>
      <c r="F291" s="22"/>
      <c r="G291" s="19">
        <f>IF($B291="","",IF($F291="Yes",N($E291),0))</f>
      </c>
      <c r="H291" s="23">
        <f>IF($A291="","",TEXT($A291,"mmm"))</f>
      </c>
      <c r="I291" s="14"/>
    </row>
    <row r="292" spans="1:9" x14ac:dyDescent="0.25">
      <c r="A292" s="20"/>
      <c r="B292" s="14"/>
      <c r="C292" s="21"/>
      <c r="D292" s="17">
        <f>IF($B292="","",IFERROR(VLOOKUP($B292,Students!$A$2:$C$61,3,FALSE),""))</f>
      </c>
      <c r="E292" s="17">
        <f>IF(OR($B292="",N($C292)=0),"",N($C292)*N($D292))</f>
      </c>
      <c r="F292" s="22"/>
      <c r="G292" s="17">
        <f>IF($B292="","",IF($F292="Yes",N($E292),0))</f>
      </c>
      <c r="H292" s="23">
        <f>IF($A292="","",TEXT($A292,"mmm"))</f>
      </c>
      <c r="I292" s="14"/>
    </row>
    <row r="293" spans="1:9" x14ac:dyDescent="0.25">
      <c r="A293" s="20"/>
      <c r="B293" s="14"/>
      <c r="C293" s="21"/>
      <c r="D293" s="19">
        <f>IF($B293="","",IFERROR(VLOOKUP($B293,Students!$A$2:$C$61,3,FALSE),""))</f>
      </c>
      <c r="E293" s="19">
        <f>IF(OR($B293="",N($C293)=0),"",N($C293)*N($D293))</f>
      </c>
      <c r="F293" s="22"/>
      <c r="G293" s="19">
        <f>IF($B293="","",IF($F293="Yes",N($E293),0))</f>
      </c>
      <c r="H293" s="23">
        <f>IF($A293="","",TEXT($A293,"mmm"))</f>
      </c>
      <c r="I293" s="14"/>
    </row>
    <row r="294" spans="1:9" x14ac:dyDescent="0.25">
      <c r="A294" s="20"/>
      <c r="B294" s="14"/>
      <c r="C294" s="21"/>
      <c r="D294" s="17">
        <f>IF($B294="","",IFERROR(VLOOKUP($B294,Students!$A$2:$C$61,3,FALSE),""))</f>
      </c>
      <c r="E294" s="17">
        <f>IF(OR($B294="",N($C294)=0),"",N($C294)*N($D294))</f>
      </c>
      <c r="F294" s="22"/>
      <c r="G294" s="17">
        <f>IF($B294="","",IF($F294="Yes",N($E294),0))</f>
      </c>
      <c r="H294" s="23">
        <f>IF($A294="","",TEXT($A294,"mmm"))</f>
      </c>
      <c r="I294" s="14"/>
    </row>
    <row r="295" spans="1:9" x14ac:dyDescent="0.25">
      <c r="A295" s="20"/>
      <c r="B295" s="14"/>
      <c r="C295" s="21"/>
      <c r="D295" s="19">
        <f>IF($B295="","",IFERROR(VLOOKUP($B295,Students!$A$2:$C$61,3,FALSE),""))</f>
      </c>
      <c r="E295" s="19">
        <f>IF(OR($B295="",N($C295)=0),"",N($C295)*N($D295))</f>
      </c>
      <c r="F295" s="22"/>
      <c r="G295" s="19">
        <f>IF($B295="","",IF($F295="Yes",N($E295),0))</f>
      </c>
      <c r="H295" s="23">
        <f>IF($A295="","",TEXT($A295,"mmm"))</f>
      </c>
      <c r="I295" s="14"/>
    </row>
    <row r="296" spans="1:9" x14ac:dyDescent="0.25">
      <c r="A296" s="20"/>
      <c r="B296" s="14"/>
      <c r="C296" s="21"/>
      <c r="D296" s="17">
        <f>IF($B296="","",IFERROR(VLOOKUP($B296,Students!$A$2:$C$61,3,FALSE),""))</f>
      </c>
      <c r="E296" s="17">
        <f>IF(OR($B296="",N($C296)=0),"",N($C296)*N($D296))</f>
      </c>
      <c r="F296" s="22"/>
      <c r="G296" s="17">
        <f>IF($B296="","",IF($F296="Yes",N($E296),0))</f>
      </c>
      <c r="H296" s="23">
        <f>IF($A296="","",TEXT($A296,"mmm"))</f>
      </c>
      <c r="I296" s="14"/>
    </row>
    <row r="297" spans="1:9" x14ac:dyDescent="0.25">
      <c r="A297" s="20"/>
      <c r="B297" s="14"/>
      <c r="C297" s="21"/>
      <c r="D297" s="19">
        <f>IF($B297="","",IFERROR(VLOOKUP($B297,Students!$A$2:$C$61,3,FALSE),""))</f>
      </c>
      <c r="E297" s="19">
        <f>IF(OR($B297="",N($C297)=0),"",N($C297)*N($D297))</f>
      </c>
      <c r="F297" s="22"/>
      <c r="G297" s="19">
        <f>IF($B297="","",IF($F297="Yes",N($E297),0))</f>
      </c>
      <c r="H297" s="23">
        <f>IF($A297="","",TEXT($A297,"mmm"))</f>
      </c>
      <c r="I297" s="14"/>
    </row>
    <row r="298" spans="1:9" x14ac:dyDescent="0.25">
      <c r="A298" s="20"/>
      <c r="B298" s="14"/>
      <c r="C298" s="21"/>
      <c r="D298" s="17">
        <f>IF($B298="","",IFERROR(VLOOKUP($B298,Students!$A$2:$C$61,3,FALSE),""))</f>
      </c>
      <c r="E298" s="17">
        <f>IF(OR($B298="",N($C298)=0),"",N($C298)*N($D298))</f>
      </c>
      <c r="F298" s="22"/>
      <c r="G298" s="17">
        <f>IF($B298="","",IF($F298="Yes",N($E298),0))</f>
      </c>
      <c r="H298" s="23">
        <f>IF($A298="","",TEXT($A298,"mmm"))</f>
      </c>
      <c r="I298" s="14"/>
    </row>
    <row r="299" spans="1:9" x14ac:dyDescent="0.25">
      <c r="A299" s="20"/>
      <c r="B299" s="14"/>
      <c r="C299" s="21"/>
      <c r="D299" s="19">
        <f>IF($B299="","",IFERROR(VLOOKUP($B299,Students!$A$2:$C$61,3,FALSE),""))</f>
      </c>
      <c r="E299" s="19">
        <f>IF(OR($B299="",N($C299)=0),"",N($C299)*N($D299))</f>
      </c>
      <c r="F299" s="22"/>
      <c r="G299" s="19">
        <f>IF($B299="","",IF($F299="Yes",N($E299),0))</f>
      </c>
      <c r="H299" s="23">
        <f>IF($A299="","",TEXT($A299,"mmm"))</f>
      </c>
      <c r="I299" s="14"/>
    </row>
    <row r="300" spans="1:9" x14ac:dyDescent="0.25">
      <c r="A300" s="20"/>
      <c r="B300" s="14"/>
      <c r="C300" s="21"/>
      <c r="D300" s="17">
        <f>IF($B300="","",IFERROR(VLOOKUP($B300,Students!$A$2:$C$61,3,FALSE),""))</f>
      </c>
      <c r="E300" s="17">
        <f>IF(OR($B300="",N($C300)=0),"",N($C300)*N($D300))</f>
      </c>
      <c r="F300" s="22"/>
      <c r="G300" s="17">
        <f>IF($B300="","",IF($F300="Yes",N($E300),0))</f>
      </c>
      <c r="H300" s="23">
        <f>IF($A300="","",TEXT($A300,"mmm"))</f>
      </c>
      <c r="I300" s="14"/>
    </row>
    <row r="301" spans="1:9" x14ac:dyDescent="0.25">
      <c r="A301" s="20"/>
      <c r="B301" s="14"/>
      <c r="C301" s="21"/>
      <c r="D301" s="19">
        <f>IF($B301="","",IFERROR(VLOOKUP($B301,Students!$A$2:$C$61,3,FALSE),""))</f>
      </c>
      <c r="E301" s="19">
        <f>IF(OR($B301="",N($C301)=0),"",N($C301)*N($D301))</f>
      </c>
      <c r="F301" s="22"/>
      <c r="G301" s="19">
        <f>IF($B301="","",IF($F301="Yes",N($E301),0))</f>
      </c>
      <c r="H301" s="23">
        <f>IF($A301="","",TEXT($A301,"mmm"))</f>
      </c>
      <c r="I301" s="14"/>
    </row>
    <row r="302" spans="1:9" x14ac:dyDescent="0.25">
      <c r="A302" s="20"/>
      <c r="B302" s="14"/>
      <c r="C302" s="21"/>
      <c r="D302" s="17">
        <f>IF($B302="","",IFERROR(VLOOKUP($B302,Students!$A$2:$C$61,3,FALSE),""))</f>
      </c>
      <c r="E302" s="17">
        <f>IF(OR($B302="",N($C302)=0),"",N($C302)*N($D302))</f>
      </c>
      <c r="F302" s="22"/>
      <c r="G302" s="17">
        <f>IF($B302="","",IF($F302="Yes",N($E302),0))</f>
      </c>
      <c r="H302" s="23">
        <f>IF($A302="","",TEXT($A302,"mmm"))</f>
      </c>
      <c r="I302" s="14"/>
    </row>
    <row r="303" spans="1:9" x14ac:dyDescent="0.25">
      <c r="A303" s="20"/>
      <c r="B303" s="14"/>
      <c r="C303" s="21"/>
      <c r="D303" s="19">
        <f>IF($B303="","",IFERROR(VLOOKUP($B303,Students!$A$2:$C$61,3,FALSE),""))</f>
      </c>
      <c r="E303" s="19">
        <f>IF(OR($B303="",N($C303)=0),"",N($C303)*N($D303))</f>
      </c>
      <c r="F303" s="22"/>
      <c r="G303" s="19">
        <f>IF($B303="","",IF($F303="Yes",N($E303),0))</f>
      </c>
      <c r="H303" s="23">
        <f>IF($A303="","",TEXT($A303,"mmm"))</f>
      </c>
      <c r="I303" s="14"/>
    </row>
    <row r="304" spans="1:9" x14ac:dyDescent="0.25">
      <c r="A304" s="20"/>
      <c r="B304" s="14"/>
      <c r="C304" s="21"/>
      <c r="D304" s="17">
        <f>IF($B304="","",IFERROR(VLOOKUP($B304,Students!$A$2:$C$61,3,FALSE),""))</f>
      </c>
      <c r="E304" s="17">
        <f>IF(OR($B304="",N($C304)=0),"",N($C304)*N($D304))</f>
      </c>
      <c r="F304" s="22"/>
      <c r="G304" s="17">
        <f>IF($B304="","",IF($F304="Yes",N($E304),0))</f>
      </c>
      <c r="H304" s="23">
        <f>IF($A304="","",TEXT($A304,"mmm"))</f>
      </c>
      <c r="I304" s="14"/>
    </row>
    <row r="305" spans="1:9" x14ac:dyDescent="0.25">
      <c r="A305" s="20"/>
      <c r="B305" s="14"/>
      <c r="C305" s="21"/>
      <c r="D305" s="19">
        <f>IF($B305="","",IFERROR(VLOOKUP($B305,Students!$A$2:$C$61,3,FALSE),""))</f>
      </c>
      <c r="E305" s="19">
        <f>IF(OR($B305="",N($C305)=0),"",N($C305)*N($D305))</f>
      </c>
      <c r="F305" s="22"/>
      <c r="G305" s="19">
        <f>IF($B305="","",IF($F305="Yes",N($E305),0))</f>
      </c>
      <c r="H305" s="23">
        <f>IF($A305="","",TEXT($A305,"mmm"))</f>
      </c>
      <c r="I305" s="14"/>
    </row>
    <row r="306" spans="1:9" x14ac:dyDescent="0.25">
      <c r="A306" s="20"/>
      <c r="B306" s="14"/>
      <c r="C306" s="21"/>
      <c r="D306" s="17">
        <f>IF($B306="","",IFERROR(VLOOKUP($B306,Students!$A$2:$C$61,3,FALSE),""))</f>
      </c>
      <c r="E306" s="17">
        <f>IF(OR($B306="",N($C306)=0),"",N($C306)*N($D306))</f>
      </c>
      <c r="F306" s="22"/>
      <c r="G306" s="17">
        <f>IF($B306="","",IF($F306="Yes",N($E306),0))</f>
      </c>
      <c r="H306" s="23">
        <f>IF($A306="","",TEXT($A306,"mmm"))</f>
      </c>
      <c r="I306" s="14"/>
    </row>
    <row r="307" spans="1:9" x14ac:dyDescent="0.25">
      <c r="A307" s="20"/>
      <c r="B307" s="14"/>
      <c r="C307" s="21"/>
      <c r="D307" s="19">
        <f>IF($B307="","",IFERROR(VLOOKUP($B307,Students!$A$2:$C$61,3,FALSE),""))</f>
      </c>
      <c r="E307" s="19">
        <f>IF(OR($B307="",N($C307)=0),"",N($C307)*N($D307))</f>
      </c>
      <c r="F307" s="22"/>
      <c r="G307" s="19">
        <f>IF($B307="","",IF($F307="Yes",N($E307),0))</f>
      </c>
      <c r="H307" s="23">
        <f>IF($A307="","",TEXT($A307,"mmm"))</f>
      </c>
      <c r="I307" s="14"/>
    </row>
    <row r="308" spans="1:9" x14ac:dyDescent="0.25">
      <c r="A308" s="20"/>
      <c r="B308" s="14"/>
      <c r="C308" s="21"/>
      <c r="D308" s="17">
        <f>IF($B308="","",IFERROR(VLOOKUP($B308,Students!$A$2:$C$61,3,FALSE),""))</f>
      </c>
      <c r="E308" s="17">
        <f>IF(OR($B308="",N($C308)=0),"",N($C308)*N($D308))</f>
      </c>
      <c r="F308" s="22"/>
      <c r="G308" s="17">
        <f>IF($B308="","",IF($F308="Yes",N($E308),0))</f>
      </c>
      <c r="H308" s="23">
        <f>IF($A308="","",TEXT($A308,"mmm"))</f>
      </c>
      <c r="I308" s="14"/>
    </row>
    <row r="309" spans="1:9" x14ac:dyDescent="0.25">
      <c r="A309" s="20"/>
      <c r="B309" s="14"/>
      <c r="C309" s="21"/>
      <c r="D309" s="19">
        <f>IF($B309="","",IFERROR(VLOOKUP($B309,Students!$A$2:$C$61,3,FALSE),""))</f>
      </c>
      <c r="E309" s="19">
        <f>IF(OR($B309="",N($C309)=0),"",N($C309)*N($D309))</f>
      </c>
      <c r="F309" s="22"/>
      <c r="G309" s="19">
        <f>IF($B309="","",IF($F309="Yes",N($E309),0))</f>
      </c>
      <c r="H309" s="23">
        <f>IF($A309="","",TEXT($A309,"mmm"))</f>
      </c>
      <c r="I309" s="14"/>
    </row>
    <row r="310" spans="1:9" x14ac:dyDescent="0.25">
      <c r="A310" s="20"/>
      <c r="B310" s="14"/>
      <c r="C310" s="21"/>
      <c r="D310" s="17">
        <f>IF($B310="","",IFERROR(VLOOKUP($B310,Students!$A$2:$C$61,3,FALSE),""))</f>
      </c>
      <c r="E310" s="17">
        <f>IF(OR($B310="",N($C310)=0),"",N($C310)*N($D310))</f>
      </c>
      <c r="F310" s="22"/>
      <c r="G310" s="17">
        <f>IF($B310="","",IF($F310="Yes",N($E310),0))</f>
      </c>
      <c r="H310" s="23">
        <f>IF($A310="","",TEXT($A310,"mmm"))</f>
      </c>
      <c r="I310" s="14"/>
    </row>
    <row r="311" spans="1:9" x14ac:dyDescent="0.25">
      <c r="A311" s="20"/>
      <c r="B311" s="14"/>
      <c r="C311" s="21"/>
      <c r="D311" s="19">
        <f>IF($B311="","",IFERROR(VLOOKUP($B311,Students!$A$2:$C$61,3,FALSE),""))</f>
      </c>
      <c r="E311" s="19">
        <f>IF(OR($B311="",N($C311)=0),"",N($C311)*N($D311))</f>
      </c>
      <c r="F311" s="22"/>
      <c r="G311" s="19">
        <f>IF($B311="","",IF($F311="Yes",N($E311),0))</f>
      </c>
      <c r="H311" s="23">
        <f>IF($A311="","",TEXT($A311,"mmm"))</f>
      </c>
      <c r="I311" s="14"/>
    </row>
    <row r="312" spans="1:9" x14ac:dyDescent="0.25">
      <c r="A312" s="20"/>
      <c r="B312" s="14"/>
      <c r="C312" s="21"/>
      <c r="D312" s="17">
        <f>IF($B312="","",IFERROR(VLOOKUP($B312,Students!$A$2:$C$61,3,FALSE),""))</f>
      </c>
      <c r="E312" s="17">
        <f>IF(OR($B312="",N($C312)=0),"",N($C312)*N($D312))</f>
      </c>
      <c r="F312" s="22"/>
      <c r="G312" s="17">
        <f>IF($B312="","",IF($F312="Yes",N($E312),0))</f>
      </c>
      <c r="H312" s="23">
        <f>IF($A312="","",TEXT($A312,"mmm"))</f>
      </c>
      <c r="I312" s="14"/>
    </row>
    <row r="313" spans="1:9" x14ac:dyDescent="0.25">
      <c r="A313" s="20"/>
      <c r="B313" s="14"/>
      <c r="C313" s="21"/>
      <c r="D313" s="19">
        <f>IF($B313="","",IFERROR(VLOOKUP($B313,Students!$A$2:$C$61,3,FALSE),""))</f>
      </c>
      <c r="E313" s="19">
        <f>IF(OR($B313="",N($C313)=0),"",N($C313)*N($D313))</f>
      </c>
      <c r="F313" s="22"/>
      <c r="G313" s="19">
        <f>IF($B313="","",IF($F313="Yes",N($E313),0))</f>
      </c>
      <c r="H313" s="23">
        <f>IF($A313="","",TEXT($A313,"mmm"))</f>
      </c>
      <c r="I313" s="14"/>
    </row>
    <row r="314" spans="1:9" x14ac:dyDescent="0.25">
      <c r="A314" s="20"/>
      <c r="B314" s="14"/>
      <c r="C314" s="21"/>
      <c r="D314" s="17">
        <f>IF($B314="","",IFERROR(VLOOKUP($B314,Students!$A$2:$C$61,3,FALSE),""))</f>
      </c>
      <c r="E314" s="17">
        <f>IF(OR($B314="",N($C314)=0),"",N($C314)*N($D314))</f>
      </c>
      <c r="F314" s="22"/>
      <c r="G314" s="17">
        <f>IF($B314="","",IF($F314="Yes",N($E314),0))</f>
      </c>
      <c r="H314" s="23">
        <f>IF($A314="","",TEXT($A314,"mmm"))</f>
      </c>
      <c r="I314" s="14"/>
    </row>
    <row r="315" spans="1:9" x14ac:dyDescent="0.25">
      <c r="A315" s="20"/>
      <c r="B315" s="14"/>
      <c r="C315" s="21"/>
      <c r="D315" s="19">
        <f>IF($B315="","",IFERROR(VLOOKUP($B315,Students!$A$2:$C$61,3,FALSE),""))</f>
      </c>
      <c r="E315" s="19">
        <f>IF(OR($B315="",N($C315)=0),"",N($C315)*N($D315))</f>
      </c>
      <c r="F315" s="22"/>
      <c r="G315" s="19">
        <f>IF($B315="","",IF($F315="Yes",N($E315),0))</f>
      </c>
      <c r="H315" s="23">
        <f>IF($A315="","",TEXT($A315,"mmm"))</f>
      </c>
      <c r="I315" s="14"/>
    </row>
    <row r="316" spans="1:9" x14ac:dyDescent="0.25">
      <c r="A316" s="20"/>
      <c r="B316" s="14"/>
      <c r="C316" s="21"/>
      <c r="D316" s="17">
        <f>IF($B316="","",IFERROR(VLOOKUP($B316,Students!$A$2:$C$61,3,FALSE),""))</f>
      </c>
      <c r="E316" s="17">
        <f>IF(OR($B316="",N($C316)=0),"",N($C316)*N($D316))</f>
      </c>
      <c r="F316" s="22"/>
      <c r="G316" s="17">
        <f>IF($B316="","",IF($F316="Yes",N($E316),0))</f>
      </c>
      <c r="H316" s="23">
        <f>IF($A316="","",TEXT($A316,"mmm"))</f>
      </c>
      <c r="I316" s="14"/>
    </row>
    <row r="317" spans="1:9" x14ac:dyDescent="0.25">
      <c r="A317" s="20"/>
      <c r="B317" s="14"/>
      <c r="C317" s="21"/>
      <c r="D317" s="19">
        <f>IF($B317="","",IFERROR(VLOOKUP($B317,Students!$A$2:$C$61,3,FALSE),""))</f>
      </c>
      <c r="E317" s="19">
        <f>IF(OR($B317="",N($C317)=0),"",N($C317)*N($D317))</f>
      </c>
      <c r="F317" s="22"/>
      <c r="G317" s="19">
        <f>IF($B317="","",IF($F317="Yes",N($E317),0))</f>
      </c>
      <c r="H317" s="23">
        <f>IF($A317="","",TEXT($A317,"mmm"))</f>
      </c>
      <c r="I317" s="14"/>
    </row>
    <row r="318" spans="1:9" x14ac:dyDescent="0.25">
      <c r="A318" s="20"/>
      <c r="B318" s="14"/>
      <c r="C318" s="21"/>
      <c r="D318" s="17">
        <f>IF($B318="","",IFERROR(VLOOKUP($B318,Students!$A$2:$C$61,3,FALSE),""))</f>
      </c>
      <c r="E318" s="17">
        <f>IF(OR($B318="",N($C318)=0),"",N($C318)*N($D318))</f>
      </c>
      <c r="F318" s="22"/>
      <c r="G318" s="17">
        <f>IF($B318="","",IF($F318="Yes",N($E318),0))</f>
      </c>
      <c r="H318" s="23">
        <f>IF($A318="","",TEXT($A318,"mmm"))</f>
      </c>
      <c r="I318" s="14"/>
    </row>
    <row r="319" spans="1:9" x14ac:dyDescent="0.25">
      <c r="A319" s="20"/>
      <c r="B319" s="14"/>
      <c r="C319" s="21"/>
      <c r="D319" s="19">
        <f>IF($B319="","",IFERROR(VLOOKUP($B319,Students!$A$2:$C$61,3,FALSE),""))</f>
      </c>
      <c r="E319" s="19">
        <f>IF(OR($B319="",N($C319)=0),"",N($C319)*N($D319))</f>
      </c>
      <c r="F319" s="22"/>
      <c r="G319" s="19">
        <f>IF($B319="","",IF($F319="Yes",N($E319),0))</f>
      </c>
      <c r="H319" s="23">
        <f>IF($A319="","",TEXT($A319,"mmm"))</f>
      </c>
      <c r="I319" s="14"/>
    </row>
    <row r="320" spans="1:9" x14ac:dyDescent="0.25">
      <c r="A320" s="20"/>
      <c r="B320" s="14"/>
      <c r="C320" s="21"/>
      <c r="D320" s="17">
        <f>IF($B320="","",IFERROR(VLOOKUP($B320,Students!$A$2:$C$61,3,FALSE),""))</f>
      </c>
      <c r="E320" s="17">
        <f>IF(OR($B320="",N($C320)=0),"",N($C320)*N($D320))</f>
      </c>
      <c r="F320" s="22"/>
      <c r="G320" s="17">
        <f>IF($B320="","",IF($F320="Yes",N($E320),0))</f>
      </c>
      <c r="H320" s="23">
        <f>IF($A320="","",TEXT($A320,"mmm"))</f>
      </c>
      <c r="I320" s="14"/>
    </row>
    <row r="321" spans="1:9" x14ac:dyDescent="0.25">
      <c r="A321" s="20"/>
      <c r="B321" s="14"/>
      <c r="C321" s="21"/>
      <c r="D321" s="19">
        <f>IF($B321="","",IFERROR(VLOOKUP($B321,Students!$A$2:$C$61,3,FALSE),""))</f>
      </c>
      <c r="E321" s="19">
        <f>IF(OR($B321="",N($C321)=0),"",N($C321)*N($D321))</f>
      </c>
      <c r="F321" s="22"/>
      <c r="G321" s="19">
        <f>IF($B321="","",IF($F321="Yes",N($E321),0))</f>
      </c>
      <c r="H321" s="23">
        <f>IF($A321="","",TEXT($A321,"mmm"))</f>
      </c>
      <c r="I321" s="14"/>
    </row>
    <row r="322" spans="1:9" x14ac:dyDescent="0.25">
      <c r="A322" s="20"/>
      <c r="B322" s="14"/>
      <c r="C322" s="21"/>
      <c r="D322" s="17">
        <f>IF($B322="","",IFERROR(VLOOKUP($B322,Students!$A$2:$C$61,3,FALSE),""))</f>
      </c>
      <c r="E322" s="17">
        <f>IF(OR($B322="",N($C322)=0),"",N($C322)*N($D322))</f>
      </c>
      <c r="F322" s="22"/>
      <c r="G322" s="17">
        <f>IF($B322="","",IF($F322="Yes",N($E322),0))</f>
      </c>
      <c r="H322" s="23">
        <f>IF($A322="","",TEXT($A322,"mmm"))</f>
      </c>
      <c r="I322" s="14"/>
    </row>
    <row r="323" spans="1:9" x14ac:dyDescent="0.25">
      <c r="A323" s="20"/>
      <c r="B323" s="14"/>
      <c r="C323" s="21"/>
      <c r="D323" s="19">
        <f>IF($B323="","",IFERROR(VLOOKUP($B323,Students!$A$2:$C$61,3,FALSE),""))</f>
      </c>
      <c r="E323" s="19">
        <f>IF(OR($B323="",N($C323)=0),"",N($C323)*N($D323))</f>
      </c>
      <c r="F323" s="22"/>
      <c r="G323" s="19">
        <f>IF($B323="","",IF($F323="Yes",N($E323),0))</f>
      </c>
      <c r="H323" s="23">
        <f>IF($A323="","",TEXT($A323,"mmm"))</f>
      </c>
      <c r="I323" s="14"/>
    </row>
    <row r="324" spans="1:9" x14ac:dyDescent="0.25">
      <c r="A324" s="20"/>
      <c r="B324" s="14"/>
      <c r="C324" s="21"/>
      <c r="D324" s="17">
        <f>IF($B324="","",IFERROR(VLOOKUP($B324,Students!$A$2:$C$61,3,FALSE),""))</f>
      </c>
      <c r="E324" s="17">
        <f>IF(OR($B324="",N($C324)=0),"",N($C324)*N($D324))</f>
      </c>
      <c r="F324" s="22"/>
      <c r="G324" s="17">
        <f>IF($B324="","",IF($F324="Yes",N($E324),0))</f>
      </c>
      <c r="H324" s="23">
        <f>IF($A324="","",TEXT($A324,"mmm"))</f>
      </c>
      <c r="I324" s="14"/>
    </row>
    <row r="325" spans="1:9" x14ac:dyDescent="0.25">
      <c r="A325" s="20"/>
      <c r="B325" s="14"/>
      <c r="C325" s="21"/>
      <c r="D325" s="19">
        <f>IF($B325="","",IFERROR(VLOOKUP($B325,Students!$A$2:$C$61,3,FALSE),""))</f>
      </c>
      <c r="E325" s="19">
        <f>IF(OR($B325="",N($C325)=0),"",N($C325)*N($D325))</f>
      </c>
      <c r="F325" s="22"/>
      <c r="G325" s="19">
        <f>IF($B325="","",IF($F325="Yes",N($E325),0))</f>
      </c>
      <c r="H325" s="23">
        <f>IF($A325="","",TEXT($A325,"mmm"))</f>
      </c>
      <c r="I325" s="14"/>
    </row>
    <row r="326" spans="1:9" x14ac:dyDescent="0.25">
      <c r="A326" s="20"/>
      <c r="B326" s="14"/>
      <c r="C326" s="21"/>
      <c r="D326" s="17">
        <f>IF($B326="","",IFERROR(VLOOKUP($B326,Students!$A$2:$C$61,3,FALSE),""))</f>
      </c>
      <c r="E326" s="17">
        <f>IF(OR($B326="",N($C326)=0),"",N($C326)*N($D326))</f>
      </c>
      <c r="F326" s="22"/>
      <c r="G326" s="17">
        <f>IF($B326="","",IF($F326="Yes",N($E326),0))</f>
      </c>
      <c r="H326" s="23">
        <f>IF($A326="","",TEXT($A326,"mmm"))</f>
      </c>
      <c r="I326" s="14"/>
    </row>
    <row r="327" spans="1:9" x14ac:dyDescent="0.25">
      <c r="A327" s="20"/>
      <c r="B327" s="14"/>
      <c r="C327" s="21"/>
      <c r="D327" s="19">
        <f>IF($B327="","",IFERROR(VLOOKUP($B327,Students!$A$2:$C$61,3,FALSE),""))</f>
      </c>
      <c r="E327" s="19">
        <f>IF(OR($B327="",N($C327)=0),"",N($C327)*N($D327))</f>
      </c>
      <c r="F327" s="22"/>
      <c r="G327" s="19">
        <f>IF($B327="","",IF($F327="Yes",N($E327),0))</f>
      </c>
      <c r="H327" s="23">
        <f>IF($A327="","",TEXT($A327,"mmm"))</f>
      </c>
      <c r="I327" s="14"/>
    </row>
    <row r="328" spans="1:9" x14ac:dyDescent="0.25">
      <c r="A328" s="20"/>
      <c r="B328" s="14"/>
      <c r="C328" s="21"/>
      <c r="D328" s="17">
        <f>IF($B328="","",IFERROR(VLOOKUP($B328,Students!$A$2:$C$61,3,FALSE),""))</f>
      </c>
      <c r="E328" s="17">
        <f>IF(OR($B328="",N($C328)=0),"",N($C328)*N($D328))</f>
      </c>
      <c r="F328" s="22"/>
      <c r="G328" s="17">
        <f>IF($B328="","",IF($F328="Yes",N($E328),0))</f>
      </c>
      <c r="H328" s="23">
        <f>IF($A328="","",TEXT($A328,"mmm"))</f>
      </c>
      <c r="I328" s="14"/>
    </row>
    <row r="329" spans="1:9" x14ac:dyDescent="0.25">
      <c r="A329" s="20"/>
      <c r="B329" s="14"/>
      <c r="C329" s="21"/>
      <c r="D329" s="19">
        <f>IF($B329="","",IFERROR(VLOOKUP($B329,Students!$A$2:$C$61,3,FALSE),""))</f>
      </c>
      <c r="E329" s="19">
        <f>IF(OR($B329="",N($C329)=0),"",N($C329)*N($D329))</f>
      </c>
      <c r="F329" s="22"/>
      <c r="G329" s="19">
        <f>IF($B329="","",IF($F329="Yes",N($E329),0))</f>
      </c>
      <c r="H329" s="23">
        <f>IF($A329="","",TEXT($A329,"mmm"))</f>
      </c>
      <c r="I329" s="14"/>
    </row>
    <row r="330" spans="1:9" x14ac:dyDescent="0.25">
      <c r="A330" s="20"/>
      <c r="B330" s="14"/>
      <c r="C330" s="21"/>
      <c r="D330" s="17">
        <f>IF($B330="","",IFERROR(VLOOKUP($B330,Students!$A$2:$C$61,3,FALSE),""))</f>
      </c>
      <c r="E330" s="17">
        <f>IF(OR($B330="",N($C330)=0),"",N($C330)*N($D330))</f>
      </c>
      <c r="F330" s="22"/>
      <c r="G330" s="17">
        <f>IF($B330="","",IF($F330="Yes",N($E330),0))</f>
      </c>
      <c r="H330" s="23">
        <f>IF($A330="","",TEXT($A330,"mmm"))</f>
      </c>
      <c r="I330" s="14"/>
    </row>
    <row r="331" spans="1:9" x14ac:dyDescent="0.25">
      <c r="A331" s="20"/>
      <c r="B331" s="14"/>
      <c r="C331" s="21"/>
      <c r="D331" s="19">
        <f>IF($B331="","",IFERROR(VLOOKUP($B331,Students!$A$2:$C$61,3,FALSE),""))</f>
      </c>
      <c r="E331" s="19">
        <f>IF(OR($B331="",N($C331)=0),"",N($C331)*N($D331))</f>
      </c>
      <c r="F331" s="22"/>
      <c r="G331" s="19">
        <f>IF($B331="","",IF($F331="Yes",N($E331),0))</f>
      </c>
      <c r="H331" s="23">
        <f>IF($A331="","",TEXT($A331,"mmm"))</f>
      </c>
      <c r="I331" s="14"/>
    </row>
    <row r="332" spans="1:9" x14ac:dyDescent="0.25">
      <c r="A332" s="20"/>
      <c r="B332" s="14"/>
      <c r="C332" s="21"/>
      <c r="D332" s="17">
        <f>IF($B332="","",IFERROR(VLOOKUP($B332,Students!$A$2:$C$61,3,FALSE),""))</f>
      </c>
      <c r="E332" s="17">
        <f>IF(OR($B332="",N($C332)=0),"",N($C332)*N($D332))</f>
      </c>
      <c r="F332" s="22"/>
      <c r="G332" s="17">
        <f>IF($B332="","",IF($F332="Yes",N($E332),0))</f>
      </c>
      <c r="H332" s="23">
        <f>IF($A332="","",TEXT($A332,"mmm"))</f>
      </c>
      <c r="I332" s="14"/>
    </row>
    <row r="333" spans="1:9" x14ac:dyDescent="0.25">
      <c r="A333" s="20"/>
      <c r="B333" s="14"/>
      <c r="C333" s="21"/>
      <c r="D333" s="19">
        <f>IF($B333="","",IFERROR(VLOOKUP($B333,Students!$A$2:$C$61,3,FALSE),""))</f>
      </c>
      <c r="E333" s="19">
        <f>IF(OR($B333="",N($C333)=0),"",N($C333)*N($D333))</f>
      </c>
      <c r="F333" s="22"/>
      <c r="G333" s="19">
        <f>IF($B333="","",IF($F333="Yes",N($E333),0))</f>
      </c>
      <c r="H333" s="23">
        <f>IF($A333="","",TEXT($A333,"mmm"))</f>
      </c>
      <c r="I333" s="14"/>
    </row>
    <row r="334" spans="1:9" x14ac:dyDescent="0.25">
      <c r="A334" s="20"/>
      <c r="B334" s="14"/>
      <c r="C334" s="21"/>
      <c r="D334" s="17">
        <f>IF($B334="","",IFERROR(VLOOKUP($B334,Students!$A$2:$C$61,3,FALSE),""))</f>
      </c>
      <c r="E334" s="17">
        <f>IF(OR($B334="",N($C334)=0),"",N($C334)*N($D334))</f>
      </c>
      <c r="F334" s="22"/>
      <c r="G334" s="17">
        <f>IF($B334="","",IF($F334="Yes",N($E334),0))</f>
      </c>
      <c r="H334" s="23">
        <f>IF($A334="","",TEXT($A334,"mmm"))</f>
      </c>
      <c r="I334" s="14"/>
    </row>
    <row r="335" spans="1:9" x14ac:dyDescent="0.25">
      <c r="A335" s="20"/>
      <c r="B335" s="14"/>
      <c r="C335" s="21"/>
      <c r="D335" s="19">
        <f>IF($B335="","",IFERROR(VLOOKUP($B335,Students!$A$2:$C$61,3,FALSE),""))</f>
      </c>
      <c r="E335" s="19">
        <f>IF(OR($B335="",N($C335)=0),"",N($C335)*N($D335))</f>
      </c>
      <c r="F335" s="22"/>
      <c r="G335" s="19">
        <f>IF($B335="","",IF($F335="Yes",N($E335),0))</f>
      </c>
      <c r="H335" s="23">
        <f>IF($A335="","",TEXT($A335,"mmm"))</f>
      </c>
      <c r="I335" s="14"/>
    </row>
    <row r="336" spans="1:9" x14ac:dyDescent="0.25">
      <c r="A336" s="20"/>
      <c r="B336" s="14"/>
      <c r="C336" s="21"/>
      <c r="D336" s="17">
        <f>IF($B336="","",IFERROR(VLOOKUP($B336,Students!$A$2:$C$61,3,FALSE),""))</f>
      </c>
      <c r="E336" s="17">
        <f>IF(OR($B336="",N($C336)=0),"",N($C336)*N($D336))</f>
      </c>
      <c r="F336" s="22"/>
      <c r="G336" s="17">
        <f>IF($B336="","",IF($F336="Yes",N($E336),0))</f>
      </c>
      <c r="H336" s="23">
        <f>IF($A336="","",TEXT($A336,"mmm"))</f>
      </c>
      <c r="I336" s="14"/>
    </row>
    <row r="337" spans="1:9" x14ac:dyDescent="0.25">
      <c r="A337" s="20"/>
      <c r="B337" s="14"/>
      <c r="C337" s="21"/>
      <c r="D337" s="19">
        <f>IF($B337="","",IFERROR(VLOOKUP($B337,Students!$A$2:$C$61,3,FALSE),""))</f>
      </c>
      <c r="E337" s="19">
        <f>IF(OR($B337="",N($C337)=0),"",N($C337)*N($D337))</f>
      </c>
      <c r="F337" s="22"/>
      <c r="G337" s="19">
        <f>IF($B337="","",IF($F337="Yes",N($E337),0))</f>
      </c>
      <c r="H337" s="23">
        <f>IF($A337="","",TEXT($A337,"mmm"))</f>
      </c>
      <c r="I337" s="14"/>
    </row>
    <row r="338" spans="1:9" x14ac:dyDescent="0.25">
      <c r="A338" s="20"/>
      <c r="B338" s="14"/>
      <c r="C338" s="21"/>
      <c r="D338" s="17">
        <f>IF($B338="","",IFERROR(VLOOKUP($B338,Students!$A$2:$C$61,3,FALSE),""))</f>
      </c>
      <c r="E338" s="17">
        <f>IF(OR($B338="",N($C338)=0),"",N($C338)*N($D338))</f>
      </c>
      <c r="F338" s="22"/>
      <c r="G338" s="17">
        <f>IF($B338="","",IF($F338="Yes",N($E338),0))</f>
      </c>
      <c r="H338" s="23">
        <f>IF($A338="","",TEXT($A338,"mmm"))</f>
      </c>
      <c r="I338" s="14"/>
    </row>
    <row r="339" spans="1:9" x14ac:dyDescent="0.25">
      <c r="A339" s="20"/>
      <c r="B339" s="14"/>
      <c r="C339" s="21"/>
      <c r="D339" s="19">
        <f>IF($B339="","",IFERROR(VLOOKUP($B339,Students!$A$2:$C$61,3,FALSE),""))</f>
      </c>
      <c r="E339" s="19">
        <f>IF(OR($B339="",N($C339)=0),"",N($C339)*N($D339))</f>
      </c>
      <c r="F339" s="22"/>
      <c r="G339" s="19">
        <f>IF($B339="","",IF($F339="Yes",N($E339),0))</f>
      </c>
      <c r="H339" s="23">
        <f>IF($A339="","",TEXT($A339,"mmm"))</f>
      </c>
      <c r="I339" s="14"/>
    </row>
    <row r="340" spans="1:9" x14ac:dyDescent="0.25">
      <c r="A340" s="20"/>
      <c r="B340" s="14"/>
      <c r="C340" s="21"/>
      <c r="D340" s="17">
        <f>IF($B340="","",IFERROR(VLOOKUP($B340,Students!$A$2:$C$61,3,FALSE),""))</f>
      </c>
      <c r="E340" s="17">
        <f>IF(OR($B340="",N($C340)=0),"",N($C340)*N($D340))</f>
      </c>
      <c r="F340" s="22"/>
      <c r="G340" s="17">
        <f>IF($B340="","",IF($F340="Yes",N($E340),0))</f>
      </c>
      <c r="H340" s="23">
        <f>IF($A340="","",TEXT($A340,"mmm"))</f>
      </c>
      <c r="I340" s="14"/>
    </row>
    <row r="341" spans="1:9" x14ac:dyDescent="0.25">
      <c r="A341" s="20"/>
      <c r="B341" s="14"/>
      <c r="C341" s="21"/>
      <c r="D341" s="19">
        <f>IF($B341="","",IFERROR(VLOOKUP($B341,Students!$A$2:$C$61,3,FALSE),""))</f>
      </c>
      <c r="E341" s="19">
        <f>IF(OR($B341="",N($C341)=0),"",N($C341)*N($D341))</f>
      </c>
      <c r="F341" s="22"/>
      <c r="G341" s="19">
        <f>IF($B341="","",IF($F341="Yes",N($E341),0))</f>
      </c>
      <c r="H341" s="23">
        <f>IF($A341="","",TEXT($A341,"mmm"))</f>
      </c>
      <c r="I341" s="14"/>
    </row>
    <row r="342" spans="1:9" x14ac:dyDescent="0.25">
      <c r="A342" s="20"/>
      <c r="B342" s="14"/>
      <c r="C342" s="21"/>
      <c r="D342" s="17">
        <f>IF($B342="","",IFERROR(VLOOKUP($B342,Students!$A$2:$C$61,3,FALSE),""))</f>
      </c>
      <c r="E342" s="17">
        <f>IF(OR($B342="",N($C342)=0),"",N($C342)*N($D342))</f>
      </c>
      <c r="F342" s="22"/>
      <c r="G342" s="17">
        <f>IF($B342="","",IF($F342="Yes",N($E342),0))</f>
      </c>
      <c r="H342" s="23">
        <f>IF($A342="","",TEXT($A342,"mmm"))</f>
      </c>
      <c r="I342" s="14"/>
    </row>
    <row r="343" spans="1:9" x14ac:dyDescent="0.25">
      <c r="A343" s="20"/>
      <c r="B343" s="14"/>
      <c r="C343" s="21"/>
      <c r="D343" s="19">
        <f>IF($B343="","",IFERROR(VLOOKUP($B343,Students!$A$2:$C$61,3,FALSE),""))</f>
      </c>
      <c r="E343" s="19">
        <f>IF(OR($B343="",N($C343)=0),"",N($C343)*N($D343))</f>
      </c>
      <c r="F343" s="22"/>
      <c r="G343" s="19">
        <f>IF($B343="","",IF($F343="Yes",N($E343),0))</f>
      </c>
      <c r="H343" s="23">
        <f>IF($A343="","",TEXT($A343,"mmm"))</f>
      </c>
      <c r="I343" s="14"/>
    </row>
    <row r="344" spans="1:9" x14ac:dyDescent="0.25">
      <c r="A344" s="20"/>
      <c r="B344" s="14"/>
      <c r="C344" s="21"/>
      <c r="D344" s="17">
        <f>IF($B344="","",IFERROR(VLOOKUP($B344,Students!$A$2:$C$61,3,FALSE),""))</f>
      </c>
      <c r="E344" s="17">
        <f>IF(OR($B344="",N($C344)=0),"",N($C344)*N($D344))</f>
      </c>
      <c r="F344" s="22"/>
      <c r="G344" s="17">
        <f>IF($B344="","",IF($F344="Yes",N($E344),0))</f>
      </c>
      <c r="H344" s="23">
        <f>IF($A344="","",TEXT($A344,"mmm"))</f>
      </c>
      <c r="I344" s="14"/>
    </row>
    <row r="345" spans="1:9" x14ac:dyDescent="0.25">
      <c r="A345" s="20"/>
      <c r="B345" s="14"/>
      <c r="C345" s="21"/>
      <c r="D345" s="19">
        <f>IF($B345="","",IFERROR(VLOOKUP($B345,Students!$A$2:$C$61,3,FALSE),""))</f>
      </c>
      <c r="E345" s="19">
        <f>IF(OR($B345="",N($C345)=0),"",N($C345)*N($D345))</f>
      </c>
      <c r="F345" s="22"/>
      <c r="G345" s="19">
        <f>IF($B345="","",IF($F345="Yes",N($E345),0))</f>
      </c>
      <c r="H345" s="23">
        <f>IF($A345="","",TEXT($A345,"mmm"))</f>
      </c>
      <c r="I345" s="14"/>
    </row>
    <row r="346" spans="1:9" x14ac:dyDescent="0.25">
      <c r="A346" s="20"/>
      <c r="B346" s="14"/>
      <c r="C346" s="21"/>
      <c r="D346" s="17">
        <f>IF($B346="","",IFERROR(VLOOKUP($B346,Students!$A$2:$C$61,3,FALSE),""))</f>
      </c>
      <c r="E346" s="17">
        <f>IF(OR($B346="",N($C346)=0),"",N($C346)*N($D346))</f>
      </c>
      <c r="F346" s="22"/>
      <c r="G346" s="17">
        <f>IF($B346="","",IF($F346="Yes",N($E346),0))</f>
      </c>
      <c r="H346" s="23">
        <f>IF($A346="","",TEXT($A346,"mmm"))</f>
      </c>
      <c r="I346" s="14"/>
    </row>
    <row r="347" spans="1:9" x14ac:dyDescent="0.25">
      <c r="A347" s="20"/>
      <c r="B347" s="14"/>
      <c r="C347" s="21"/>
      <c r="D347" s="19">
        <f>IF($B347="","",IFERROR(VLOOKUP($B347,Students!$A$2:$C$61,3,FALSE),""))</f>
      </c>
      <c r="E347" s="19">
        <f>IF(OR($B347="",N($C347)=0),"",N($C347)*N($D347))</f>
      </c>
      <c r="F347" s="22"/>
      <c r="G347" s="19">
        <f>IF($B347="","",IF($F347="Yes",N($E347),0))</f>
      </c>
      <c r="H347" s="23">
        <f>IF($A347="","",TEXT($A347,"mmm"))</f>
      </c>
      <c r="I347" s="14"/>
    </row>
    <row r="348" spans="1:9" x14ac:dyDescent="0.25">
      <c r="A348" s="20"/>
      <c r="B348" s="14"/>
      <c r="C348" s="21"/>
      <c r="D348" s="17">
        <f>IF($B348="","",IFERROR(VLOOKUP($B348,Students!$A$2:$C$61,3,FALSE),""))</f>
      </c>
      <c r="E348" s="17">
        <f>IF(OR($B348="",N($C348)=0),"",N($C348)*N($D348))</f>
      </c>
      <c r="F348" s="22"/>
      <c r="G348" s="17">
        <f>IF($B348="","",IF($F348="Yes",N($E348),0))</f>
      </c>
      <c r="H348" s="23">
        <f>IF($A348="","",TEXT($A348,"mmm"))</f>
      </c>
      <c r="I348" s="14"/>
    </row>
    <row r="349" spans="1:9" x14ac:dyDescent="0.25">
      <c r="A349" s="20"/>
      <c r="B349" s="14"/>
      <c r="C349" s="21"/>
      <c r="D349" s="19">
        <f>IF($B349="","",IFERROR(VLOOKUP($B349,Students!$A$2:$C$61,3,FALSE),""))</f>
      </c>
      <c r="E349" s="19">
        <f>IF(OR($B349="",N($C349)=0),"",N($C349)*N($D349))</f>
      </c>
      <c r="F349" s="22"/>
      <c r="G349" s="19">
        <f>IF($B349="","",IF($F349="Yes",N($E349),0))</f>
      </c>
      <c r="H349" s="23">
        <f>IF($A349="","",TEXT($A349,"mmm"))</f>
      </c>
      <c r="I349" s="14"/>
    </row>
    <row r="350" spans="1:9" x14ac:dyDescent="0.25">
      <c r="A350" s="20"/>
      <c r="B350" s="14"/>
      <c r="C350" s="21"/>
      <c r="D350" s="17">
        <f>IF($B350="","",IFERROR(VLOOKUP($B350,Students!$A$2:$C$61,3,FALSE),""))</f>
      </c>
      <c r="E350" s="17">
        <f>IF(OR($B350="",N($C350)=0),"",N($C350)*N($D350))</f>
      </c>
      <c r="F350" s="22"/>
      <c r="G350" s="17">
        <f>IF($B350="","",IF($F350="Yes",N($E350),0))</f>
      </c>
      <c r="H350" s="23">
        <f>IF($A350="","",TEXT($A350,"mmm"))</f>
      </c>
      <c r="I350" s="14"/>
    </row>
    <row r="351" spans="1:9" x14ac:dyDescent="0.25">
      <c r="A351" s="20"/>
      <c r="B351" s="14"/>
      <c r="C351" s="21"/>
      <c r="D351" s="19">
        <f>IF($B351="","",IFERROR(VLOOKUP($B351,Students!$A$2:$C$61,3,FALSE),""))</f>
      </c>
      <c r="E351" s="19">
        <f>IF(OR($B351="",N($C351)=0),"",N($C351)*N($D351))</f>
      </c>
      <c r="F351" s="22"/>
      <c r="G351" s="19">
        <f>IF($B351="","",IF($F351="Yes",N($E351),0))</f>
      </c>
      <c r="H351" s="23">
        <f>IF($A351="","",TEXT($A351,"mmm"))</f>
      </c>
      <c r="I351" s="14"/>
    </row>
    <row r="352" spans="1:9" x14ac:dyDescent="0.25">
      <c r="A352" s="20"/>
      <c r="B352" s="14"/>
      <c r="C352" s="21"/>
      <c r="D352" s="17">
        <f>IF($B352="","",IFERROR(VLOOKUP($B352,Students!$A$2:$C$61,3,FALSE),""))</f>
      </c>
      <c r="E352" s="17">
        <f>IF(OR($B352="",N($C352)=0),"",N($C352)*N($D352))</f>
      </c>
      <c r="F352" s="22"/>
      <c r="G352" s="17">
        <f>IF($B352="","",IF($F352="Yes",N($E352),0))</f>
      </c>
      <c r="H352" s="23">
        <f>IF($A352="","",TEXT($A352,"mmm"))</f>
      </c>
      <c r="I352" s="14"/>
    </row>
    <row r="353" spans="1:9" x14ac:dyDescent="0.25">
      <c r="A353" s="20"/>
      <c r="B353" s="14"/>
      <c r="C353" s="21"/>
      <c r="D353" s="19">
        <f>IF($B353="","",IFERROR(VLOOKUP($B353,Students!$A$2:$C$61,3,FALSE),""))</f>
      </c>
      <c r="E353" s="19">
        <f>IF(OR($B353="",N($C353)=0),"",N($C353)*N($D353))</f>
      </c>
      <c r="F353" s="22"/>
      <c r="G353" s="19">
        <f>IF($B353="","",IF($F353="Yes",N($E353),0))</f>
      </c>
      <c r="H353" s="23">
        <f>IF($A353="","",TEXT($A353,"mmm"))</f>
      </c>
      <c r="I353" s="14"/>
    </row>
    <row r="354" spans="1:9" x14ac:dyDescent="0.25">
      <c r="A354" s="20"/>
      <c r="B354" s="14"/>
      <c r="C354" s="21"/>
      <c r="D354" s="17">
        <f>IF($B354="","",IFERROR(VLOOKUP($B354,Students!$A$2:$C$61,3,FALSE),""))</f>
      </c>
      <c r="E354" s="17">
        <f>IF(OR($B354="",N($C354)=0),"",N($C354)*N($D354))</f>
      </c>
      <c r="F354" s="22"/>
      <c r="G354" s="17">
        <f>IF($B354="","",IF($F354="Yes",N($E354),0))</f>
      </c>
      <c r="H354" s="23">
        <f>IF($A354="","",TEXT($A354,"mmm"))</f>
      </c>
      <c r="I354" s="14"/>
    </row>
    <row r="355" spans="1:9" x14ac:dyDescent="0.25">
      <c r="A355" s="20"/>
      <c r="B355" s="14"/>
      <c r="C355" s="21"/>
      <c r="D355" s="19">
        <f>IF($B355="","",IFERROR(VLOOKUP($B355,Students!$A$2:$C$61,3,FALSE),""))</f>
      </c>
      <c r="E355" s="19">
        <f>IF(OR($B355="",N($C355)=0),"",N($C355)*N($D355))</f>
      </c>
      <c r="F355" s="22"/>
      <c r="G355" s="19">
        <f>IF($B355="","",IF($F355="Yes",N($E355),0))</f>
      </c>
      <c r="H355" s="23">
        <f>IF($A355="","",TEXT($A355,"mmm"))</f>
      </c>
      <c r="I355" s="14"/>
    </row>
    <row r="356" spans="1:9" x14ac:dyDescent="0.25">
      <c r="A356" s="20"/>
      <c r="B356" s="14"/>
      <c r="C356" s="21"/>
      <c r="D356" s="17">
        <f>IF($B356="","",IFERROR(VLOOKUP($B356,Students!$A$2:$C$61,3,FALSE),""))</f>
      </c>
      <c r="E356" s="17">
        <f>IF(OR($B356="",N($C356)=0),"",N($C356)*N($D356))</f>
      </c>
      <c r="F356" s="22"/>
      <c r="G356" s="17">
        <f>IF($B356="","",IF($F356="Yes",N($E356),0))</f>
      </c>
      <c r="H356" s="23">
        <f>IF($A356="","",TEXT($A356,"mmm"))</f>
      </c>
      <c r="I356" s="14"/>
    </row>
    <row r="357" spans="1:9" x14ac:dyDescent="0.25">
      <c r="A357" s="20"/>
      <c r="B357" s="14"/>
      <c r="C357" s="21"/>
      <c r="D357" s="19">
        <f>IF($B357="","",IFERROR(VLOOKUP($B357,Students!$A$2:$C$61,3,FALSE),""))</f>
      </c>
      <c r="E357" s="19">
        <f>IF(OR($B357="",N($C357)=0),"",N($C357)*N($D357))</f>
      </c>
      <c r="F357" s="22"/>
      <c r="G357" s="19">
        <f>IF($B357="","",IF($F357="Yes",N($E357),0))</f>
      </c>
      <c r="H357" s="23">
        <f>IF($A357="","",TEXT($A357,"mmm"))</f>
      </c>
      <c r="I357" s="14"/>
    </row>
    <row r="358" spans="1:9" x14ac:dyDescent="0.25">
      <c r="A358" s="20"/>
      <c r="B358" s="14"/>
      <c r="C358" s="21"/>
      <c r="D358" s="17">
        <f>IF($B358="","",IFERROR(VLOOKUP($B358,Students!$A$2:$C$61,3,FALSE),""))</f>
      </c>
      <c r="E358" s="17">
        <f>IF(OR($B358="",N($C358)=0),"",N($C358)*N($D358))</f>
      </c>
      <c r="F358" s="22"/>
      <c r="G358" s="17">
        <f>IF($B358="","",IF($F358="Yes",N($E358),0))</f>
      </c>
      <c r="H358" s="23">
        <f>IF($A358="","",TEXT($A358,"mmm"))</f>
      </c>
      <c r="I358" s="14"/>
    </row>
    <row r="359" spans="1:9" x14ac:dyDescent="0.25">
      <c r="A359" s="20"/>
      <c r="B359" s="14"/>
      <c r="C359" s="21"/>
      <c r="D359" s="19">
        <f>IF($B359="","",IFERROR(VLOOKUP($B359,Students!$A$2:$C$61,3,FALSE),""))</f>
      </c>
      <c r="E359" s="19">
        <f>IF(OR($B359="",N($C359)=0),"",N($C359)*N($D359))</f>
      </c>
      <c r="F359" s="22"/>
      <c r="G359" s="19">
        <f>IF($B359="","",IF($F359="Yes",N($E359),0))</f>
      </c>
      <c r="H359" s="23">
        <f>IF($A359="","",TEXT($A359,"mmm"))</f>
      </c>
      <c r="I359" s="14"/>
    </row>
    <row r="360" spans="1:9" x14ac:dyDescent="0.25">
      <c r="A360" s="20"/>
      <c r="B360" s="14"/>
      <c r="C360" s="21"/>
      <c r="D360" s="17">
        <f>IF($B360="","",IFERROR(VLOOKUP($B360,Students!$A$2:$C$61,3,FALSE),""))</f>
      </c>
      <c r="E360" s="17">
        <f>IF(OR($B360="",N($C360)=0),"",N($C360)*N($D360))</f>
      </c>
      <c r="F360" s="22"/>
      <c r="G360" s="17">
        <f>IF($B360="","",IF($F360="Yes",N($E360),0))</f>
      </c>
      <c r="H360" s="23">
        <f>IF($A360="","",TEXT($A360,"mmm"))</f>
      </c>
      <c r="I360" s="14"/>
    </row>
    <row r="361" spans="1:9" x14ac:dyDescent="0.25">
      <c r="A361" s="20"/>
      <c r="B361" s="14"/>
      <c r="C361" s="21"/>
      <c r="D361" s="19">
        <f>IF($B361="","",IFERROR(VLOOKUP($B361,Students!$A$2:$C$61,3,FALSE),""))</f>
      </c>
      <c r="E361" s="19">
        <f>IF(OR($B361="",N($C361)=0),"",N($C361)*N($D361))</f>
      </c>
      <c r="F361" s="22"/>
      <c r="G361" s="19">
        <f>IF($B361="","",IF($F361="Yes",N($E361),0))</f>
      </c>
      <c r="H361" s="23">
        <f>IF($A361="","",TEXT($A361,"mmm"))</f>
      </c>
      <c r="I361" s="14"/>
    </row>
    <row r="362" spans="1:9" x14ac:dyDescent="0.25">
      <c r="A362" s="20"/>
      <c r="B362" s="14"/>
      <c r="C362" s="21"/>
      <c r="D362" s="17">
        <f>IF($B362="","",IFERROR(VLOOKUP($B362,Students!$A$2:$C$61,3,FALSE),""))</f>
      </c>
      <c r="E362" s="17">
        <f>IF(OR($B362="",N($C362)=0),"",N($C362)*N($D362))</f>
      </c>
      <c r="F362" s="22"/>
      <c r="G362" s="17">
        <f>IF($B362="","",IF($F362="Yes",N($E362),0))</f>
      </c>
      <c r="H362" s="23">
        <f>IF($A362="","",TEXT($A362,"mmm"))</f>
      </c>
      <c r="I362" s="14"/>
    </row>
    <row r="363" spans="1:9" x14ac:dyDescent="0.25">
      <c r="A363" s="20"/>
      <c r="B363" s="14"/>
      <c r="C363" s="21"/>
      <c r="D363" s="19">
        <f>IF($B363="","",IFERROR(VLOOKUP($B363,Students!$A$2:$C$61,3,FALSE),""))</f>
      </c>
      <c r="E363" s="19">
        <f>IF(OR($B363="",N($C363)=0),"",N($C363)*N($D363))</f>
      </c>
      <c r="F363" s="22"/>
      <c r="G363" s="19">
        <f>IF($B363="","",IF($F363="Yes",N($E363),0))</f>
      </c>
      <c r="H363" s="23">
        <f>IF($A363="","",TEXT($A363,"mmm"))</f>
      </c>
      <c r="I363" s="14"/>
    </row>
    <row r="364" spans="1:9" x14ac:dyDescent="0.25">
      <c r="A364" s="20"/>
      <c r="B364" s="14"/>
      <c r="C364" s="21"/>
      <c r="D364" s="17">
        <f>IF($B364="","",IFERROR(VLOOKUP($B364,Students!$A$2:$C$61,3,FALSE),""))</f>
      </c>
      <c r="E364" s="17">
        <f>IF(OR($B364="",N($C364)=0),"",N($C364)*N($D364))</f>
      </c>
      <c r="F364" s="22"/>
      <c r="G364" s="17">
        <f>IF($B364="","",IF($F364="Yes",N($E364),0))</f>
      </c>
      <c r="H364" s="23">
        <f>IF($A364="","",TEXT($A364,"mmm"))</f>
      </c>
      <c r="I364" s="14"/>
    </row>
    <row r="365" spans="1:9" x14ac:dyDescent="0.25">
      <c r="A365" s="20"/>
      <c r="B365" s="14"/>
      <c r="C365" s="21"/>
      <c r="D365" s="19">
        <f>IF($B365="","",IFERROR(VLOOKUP($B365,Students!$A$2:$C$61,3,FALSE),""))</f>
      </c>
      <c r="E365" s="19">
        <f>IF(OR($B365="",N($C365)=0),"",N($C365)*N($D365))</f>
      </c>
      <c r="F365" s="22"/>
      <c r="G365" s="19">
        <f>IF($B365="","",IF($F365="Yes",N($E365),0))</f>
      </c>
      <c r="H365" s="23">
        <f>IF($A365="","",TEXT($A365,"mmm"))</f>
      </c>
      <c r="I365" s="14"/>
    </row>
    <row r="366" spans="1:9" x14ac:dyDescent="0.25">
      <c r="A366" s="20"/>
      <c r="B366" s="14"/>
      <c r="C366" s="21"/>
      <c r="D366" s="17">
        <f>IF($B366="","",IFERROR(VLOOKUP($B366,Students!$A$2:$C$61,3,FALSE),""))</f>
      </c>
      <c r="E366" s="17">
        <f>IF(OR($B366="",N($C366)=0),"",N($C366)*N($D366))</f>
      </c>
      <c r="F366" s="22"/>
      <c r="G366" s="17">
        <f>IF($B366="","",IF($F366="Yes",N($E366),0))</f>
      </c>
      <c r="H366" s="23">
        <f>IF($A366="","",TEXT($A366,"mmm"))</f>
      </c>
      <c r="I366" s="14"/>
    </row>
    <row r="367" spans="1:9" x14ac:dyDescent="0.25">
      <c r="A367" s="20"/>
      <c r="B367" s="14"/>
      <c r="C367" s="21"/>
      <c r="D367" s="19">
        <f>IF($B367="","",IFERROR(VLOOKUP($B367,Students!$A$2:$C$61,3,FALSE),""))</f>
      </c>
      <c r="E367" s="19">
        <f>IF(OR($B367="",N($C367)=0),"",N($C367)*N($D367))</f>
      </c>
      <c r="F367" s="22"/>
      <c r="G367" s="19">
        <f>IF($B367="","",IF($F367="Yes",N($E367),0))</f>
      </c>
      <c r="H367" s="23">
        <f>IF($A367="","",TEXT($A367,"mmm"))</f>
      </c>
      <c r="I367" s="14"/>
    </row>
    <row r="368" spans="1:9" x14ac:dyDescent="0.25">
      <c r="A368" s="20"/>
      <c r="B368" s="14"/>
      <c r="C368" s="21"/>
      <c r="D368" s="17">
        <f>IF($B368="","",IFERROR(VLOOKUP($B368,Students!$A$2:$C$61,3,FALSE),""))</f>
      </c>
      <c r="E368" s="17">
        <f>IF(OR($B368="",N($C368)=0),"",N($C368)*N($D368))</f>
      </c>
      <c r="F368" s="22"/>
      <c r="G368" s="17">
        <f>IF($B368="","",IF($F368="Yes",N($E368),0))</f>
      </c>
      <c r="H368" s="23">
        <f>IF($A368="","",TEXT($A368,"mmm"))</f>
      </c>
      <c r="I368" s="14"/>
    </row>
    <row r="369" spans="1:9" x14ac:dyDescent="0.25">
      <c r="A369" s="20"/>
      <c r="B369" s="14"/>
      <c r="C369" s="21"/>
      <c r="D369" s="19">
        <f>IF($B369="","",IFERROR(VLOOKUP($B369,Students!$A$2:$C$61,3,FALSE),""))</f>
      </c>
      <c r="E369" s="19">
        <f>IF(OR($B369="",N($C369)=0),"",N($C369)*N($D369))</f>
      </c>
      <c r="F369" s="22"/>
      <c r="G369" s="19">
        <f>IF($B369="","",IF($F369="Yes",N($E369),0))</f>
      </c>
      <c r="H369" s="23">
        <f>IF($A369="","",TEXT($A369,"mmm"))</f>
      </c>
      <c r="I369" s="14"/>
    </row>
    <row r="370" spans="1:9" x14ac:dyDescent="0.25">
      <c r="A370" s="20"/>
      <c r="B370" s="14"/>
      <c r="C370" s="21"/>
      <c r="D370" s="17">
        <f>IF($B370="","",IFERROR(VLOOKUP($B370,Students!$A$2:$C$61,3,FALSE),""))</f>
      </c>
      <c r="E370" s="17">
        <f>IF(OR($B370="",N($C370)=0),"",N($C370)*N($D370))</f>
      </c>
      <c r="F370" s="22"/>
      <c r="G370" s="17">
        <f>IF($B370="","",IF($F370="Yes",N($E370),0))</f>
      </c>
      <c r="H370" s="23">
        <f>IF($A370="","",TEXT($A370,"mmm"))</f>
      </c>
      <c r="I370" s="14"/>
    </row>
    <row r="371" spans="1:9" x14ac:dyDescent="0.25">
      <c r="A371" s="20"/>
      <c r="B371" s="14"/>
      <c r="C371" s="21"/>
      <c r="D371" s="19">
        <f>IF($B371="","",IFERROR(VLOOKUP($B371,Students!$A$2:$C$61,3,FALSE),""))</f>
      </c>
      <c r="E371" s="19">
        <f>IF(OR($B371="",N($C371)=0),"",N($C371)*N($D371))</f>
      </c>
      <c r="F371" s="22"/>
      <c r="G371" s="19">
        <f>IF($B371="","",IF($F371="Yes",N($E371),0))</f>
      </c>
      <c r="H371" s="23">
        <f>IF($A371="","",TEXT($A371,"mmm"))</f>
      </c>
      <c r="I371" s="14"/>
    </row>
    <row r="372" spans="1:9" x14ac:dyDescent="0.25">
      <c r="A372" s="20"/>
      <c r="B372" s="14"/>
      <c r="C372" s="21"/>
      <c r="D372" s="17">
        <f>IF($B372="","",IFERROR(VLOOKUP($B372,Students!$A$2:$C$61,3,FALSE),""))</f>
      </c>
      <c r="E372" s="17">
        <f>IF(OR($B372="",N($C372)=0),"",N($C372)*N($D372))</f>
      </c>
      <c r="F372" s="22"/>
      <c r="G372" s="17">
        <f>IF($B372="","",IF($F372="Yes",N($E372),0))</f>
      </c>
      <c r="H372" s="23">
        <f>IF($A372="","",TEXT($A372,"mmm"))</f>
      </c>
      <c r="I372" s="14"/>
    </row>
    <row r="373" spans="1:9" x14ac:dyDescent="0.25">
      <c r="A373" s="20"/>
      <c r="B373" s="14"/>
      <c r="C373" s="21"/>
      <c r="D373" s="19">
        <f>IF($B373="","",IFERROR(VLOOKUP($B373,Students!$A$2:$C$61,3,FALSE),""))</f>
      </c>
      <c r="E373" s="19">
        <f>IF(OR($B373="",N($C373)=0),"",N($C373)*N($D373))</f>
      </c>
      <c r="F373" s="22"/>
      <c r="G373" s="19">
        <f>IF($B373="","",IF($F373="Yes",N($E373),0))</f>
      </c>
      <c r="H373" s="23">
        <f>IF($A373="","",TEXT($A373,"mmm"))</f>
      </c>
      <c r="I373" s="14"/>
    </row>
    <row r="374" spans="1:9" x14ac:dyDescent="0.25">
      <c r="A374" s="20"/>
      <c r="B374" s="14"/>
      <c r="C374" s="21"/>
      <c r="D374" s="17">
        <f>IF($B374="","",IFERROR(VLOOKUP($B374,Students!$A$2:$C$61,3,FALSE),""))</f>
      </c>
      <c r="E374" s="17">
        <f>IF(OR($B374="",N($C374)=0),"",N($C374)*N($D374))</f>
      </c>
      <c r="F374" s="22"/>
      <c r="G374" s="17">
        <f>IF($B374="","",IF($F374="Yes",N($E374),0))</f>
      </c>
      <c r="H374" s="23">
        <f>IF($A374="","",TEXT($A374,"mmm"))</f>
      </c>
      <c r="I374" s="14"/>
    </row>
    <row r="375" spans="1:9" x14ac:dyDescent="0.25">
      <c r="A375" s="20"/>
      <c r="B375" s="14"/>
      <c r="C375" s="21"/>
      <c r="D375" s="19">
        <f>IF($B375="","",IFERROR(VLOOKUP($B375,Students!$A$2:$C$61,3,FALSE),""))</f>
      </c>
      <c r="E375" s="19">
        <f>IF(OR($B375="",N($C375)=0),"",N($C375)*N($D375))</f>
      </c>
      <c r="F375" s="22"/>
      <c r="G375" s="19">
        <f>IF($B375="","",IF($F375="Yes",N($E375),0))</f>
      </c>
      <c r="H375" s="23">
        <f>IF($A375="","",TEXT($A375,"mmm"))</f>
      </c>
      <c r="I375" s="14"/>
    </row>
    <row r="376" spans="1:9" x14ac:dyDescent="0.25">
      <c r="A376" s="20"/>
      <c r="B376" s="14"/>
      <c r="C376" s="21"/>
      <c r="D376" s="17">
        <f>IF($B376="","",IFERROR(VLOOKUP($B376,Students!$A$2:$C$61,3,FALSE),""))</f>
      </c>
      <c r="E376" s="17">
        <f>IF(OR($B376="",N($C376)=0),"",N($C376)*N($D376))</f>
      </c>
      <c r="F376" s="22"/>
      <c r="G376" s="17">
        <f>IF($B376="","",IF($F376="Yes",N($E376),0))</f>
      </c>
      <c r="H376" s="23">
        <f>IF($A376="","",TEXT($A376,"mmm"))</f>
      </c>
      <c r="I376" s="14"/>
    </row>
    <row r="377" spans="1:9" x14ac:dyDescent="0.25">
      <c r="A377" s="20"/>
      <c r="B377" s="14"/>
      <c r="C377" s="21"/>
      <c r="D377" s="19">
        <f>IF($B377="","",IFERROR(VLOOKUP($B377,Students!$A$2:$C$61,3,FALSE),""))</f>
      </c>
      <c r="E377" s="19">
        <f>IF(OR($B377="",N($C377)=0),"",N($C377)*N($D377))</f>
      </c>
      <c r="F377" s="22"/>
      <c r="G377" s="19">
        <f>IF($B377="","",IF($F377="Yes",N($E377),0))</f>
      </c>
      <c r="H377" s="23">
        <f>IF($A377="","",TEXT($A377,"mmm"))</f>
      </c>
      <c r="I377" s="14"/>
    </row>
    <row r="378" spans="1:9" x14ac:dyDescent="0.25">
      <c r="A378" s="20"/>
      <c r="B378" s="14"/>
      <c r="C378" s="21"/>
      <c r="D378" s="17">
        <f>IF($B378="","",IFERROR(VLOOKUP($B378,Students!$A$2:$C$61,3,FALSE),""))</f>
      </c>
      <c r="E378" s="17">
        <f>IF(OR($B378="",N($C378)=0),"",N($C378)*N($D378))</f>
      </c>
      <c r="F378" s="22"/>
      <c r="G378" s="17">
        <f>IF($B378="","",IF($F378="Yes",N($E378),0))</f>
      </c>
      <c r="H378" s="23">
        <f>IF($A378="","",TEXT($A378,"mmm"))</f>
      </c>
      <c r="I378" s="14"/>
    </row>
    <row r="379" spans="1:9" x14ac:dyDescent="0.25">
      <c r="A379" s="20"/>
      <c r="B379" s="14"/>
      <c r="C379" s="21"/>
      <c r="D379" s="19">
        <f>IF($B379="","",IFERROR(VLOOKUP($B379,Students!$A$2:$C$61,3,FALSE),""))</f>
      </c>
      <c r="E379" s="19">
        <f>IF(OR($B379="",N($C379)=0),"",N($C379)*N($D379))</f>
      </c>
      <c r="F379" s="22"/>
      <c r="G379" s="19">
        <f>IF($B379="","",IF($F379="Yes",N($E379),0))</f>
      </c>
      <c r="H379" s="23">
        <f>IF($A379="","",TEXT($A379,"mmm"))</f>
      </c>
      <c r="I379" s="14"/>
    </row>
    <row r="380" spans="1:9" x14ac:dyDescent="0.25">
      <c r="A380" s="20"/>
      <c r="B380" s="14"/>
      <c r="C380" s="21"/>
      <c r="D380" s="17">
        <f>IF($B380="","",IFERROR(VLOOKUP($B380,Students!$A$2:$C$61,3,FALSE),""))</f>
      </c>
      <c r="E380" s="17">
        <f>IF(OR($B380="",N($C380)=0),"",N($C380)*N($D380))</f>
      </c>
      <c r="F380" s="22"/>
      <c r="G380" s="17">
        <f>IF($B380="","",IF($F380="Yes",N($E380),0))</f>
      </c>
      <c r="H380" s="23">
        <f>IF($A380="","",TEXT($A380,"mmm"))</f>
      </c>
      <c r="I380" s="14"/>
    </row>
    <row r="381" spans="1:9" x14ac:dyDescent="0.25">
      <c r="A381" s="20"/>
      <c r="B381" s="14"/>
      <c r="C381" s="21"/>
      <c r="D381" s="19">
        <f>IF($B381="","",IFERROR(VLOOKUP($B381,Students!$A$2:$C$61,3,FALSE),""))</f>
      </c>
      <c r="E381" s="19">
        <f>IF(OR($B381="",N($C381)=0),"",N($C381)*N($D381))</f>
      </c>
      <c r="F381" s="22"/>
      <c r="G381" s="19">
        <f>IF($B381="","",IF($F381="Yes",N($E381),0))</f>
      </c>
      <c r="H381" s="23">
        <f>IF($A381="","",TEXT($A381,"mmm"))</f>
      </c>
      <c r="I381" s="14"/>
    </row>
    <row r="382" spans="1:9" x14ac:dyDescent="0.25">
      <c r="A382" s="20"/>
      <c r="B382" s="14"/>
      <c r="C382" s="21"/>
      <c r="D382" s="17">
        <f>IF($B382="","",IFERROR(VLOOKUP($B382,Students!$A$2:$C$61,3,FALSE),""))</f>
      </c>
      <c r="E382" s="17">
        <f>IF(OR($B382="",N($C382)=0),"",N($C382)*N($D382))</f>
      </c>
      <c r="F382" s="22"/>
      <c r="G382" s="17">
        <f>IF($B382="","",IF($F382="Yes",N($E382),0))</f>
      </c>
      <c r="H382" s="23">
        <f>IF($A382="","",TEXT($A382,"mmm"))</f>
      </c>
      <c r="I382" s="14"/>
    </row>
    <row r="383" spans="1:9" x14ac:dyDescent="0.25">
      <c r="A383" s="20"/>
      <c r="B383" s="14"/>
      <c r="C383" s="21"/>
      <c r="D383" s="19">
        <f>IF($B383="","",IFERROR(VLOOKUP($B383,Students!$A$2:$C$61,3,FALSE),""))</f>
      </c>
      <c r="E383" s="19">
        <f>IF(OR($B383="",N($C383)=0),"",N($C383)*N($D383))</f>
      </c>
      <c r="F383" s="22"/>
      <c r="G383" s="19">
        <f>IF($B383="","",IF($F383="Yes",N($E383),0))</f>
      </c>
      <c r="H383" s="23">
        <f>IF($A383="","",TEXT($A383,"mmm"))</f>
      </c>
      <c r="I383" s="14"/>
    </row>
    <row r="384" spans="1:9" x14ac:dyDescent="0.25">
      <c r="A384" s="20"/>
      <c r="B384" s="14"/>
      <c r="C384" s="21"/>
      <c r="D384" s="17">
        <f>IF($B384="","",IFERROR(VLOOKUP($B384,Students!$A$2:$C$61,3,FALSE),""))</f>
      </c>
      <c r="E384" s="17">
        <f>IF(OR($B384="",N($C384)=0),"",N($C384)*N($D384))</f>
      </c>
      <c r="F384" s="22"/>
      <c r="G384" s="17">
        <f>IF($B384="","",IF($F384="Yes",N($E384),0))</f>
      </c>
      <c r="H384" s="23">
        <f>IF($A384="","",TEXT($A384,"mmm"))</f>
      </c>
      <c r="I384" s="14"/>
    </row>
    <row r="385" spans="1:9" x14ac:dyDescent="0.25">
      <c r="A385" s="20"/>
      <c r="B385" s="14"/>
      <c r="C385" s="21"/>
      <c r="D385" s="19">
        <f>IF($B385="","",IFERROR(VLOOKUP($B385,Students!$A$2:$C$61,3,FALSE),""))</f>
      </c>
      <c r="E385" s="19">
        <f>IF(OR($B385="",N($C385)=0),"",N($C385)*N($D385))</f>
      </c>
      <c r="F385" s="22"/>
      <c r="G385" s="19">
        <f>IF($B385="","",IF($F385="Yes",N($E385),0))</f>
      </c>
      <c r="H385" s="23">
        <f>IF($A385="","",TEXT($A385,"mmm"))</f>
      </c>
      <c r="I385" s="14"/>
    </row>
    <row r="386" spans="1:9" x14ac:dyDescent="0.25">
      <c r="A386" s="20"/>
      <c r="B386" s="14"/>
      <c r="C386" s="21"/>
      <c r="D386" s="17">
        <f>IF($B386="","",IFERROR(VLOOKUP($B386,Students!$A$2:$C$61,3,FALSE),""))</f>
      </c>
      <c r="E386" s="17">
        <f>IF(OR($B386="",N($C386)=0),"",N($C386)*N($D386))</f>
      </c>
      <c r="F386" s="22"/>
      <c r="G386" s="17">
        <f>IF($B386="","",IF($F386="Yes",N($E386),0))</f>
      </c>
      <c r="H386" s="23">
        <f>IF($A386="","",TEXT($A386,"mmm"))</f>
      </c>
      <c r="I386" s="14"/>
    </row>
    <row r="387" spans="1:9" x14ac:dyDescent="0.25">
      <c r="A387" s="20"/>
      <c r="B387" s="14"/>
      <c r="C387" s="21"/>
      <c r="D387" s="19">
        <f>IF($B387="","",IFERROR(VLOOKUP($B387,Students!$A$2:$C$61,3,FALSE),""))</f>
      </c>
      <c r="E387" s="19">
        <f>IF(OR($B387="",N($C387)=0),"",N($C387)*N($D387))</f>
      </c>
      <c r="F387" s="22"/>
      <c r="G387" s="19">
        <f>IF($B387="","",IF($F387="Yes",N($E387),0))</f>
      </c>
      <c r="H387" s="23">
        <f>IF($A387="","",TEXT($A387,"mmm"))</f>
      </c>
      <c r="I387" s="14"/>
    </row>
    <row r="388" spans="1:9" x14ac:dyDescent="0.25">
      <c r="A388" s="20"/>
      <c r="B388" s="14"/>
      <c r="C388" s="21"/>
      <c r="D388" s="17">
        <f>IF($B388="","",IFERROR(VLOOKUP($B388,Students!$A$2:$C$61,3,FALSE),""))</f>
      </c>
      <c r="E388" s="17">
        <f>IF(OR($B388="",N($C388)=0),"",N($C388)*N($D388))</f>
      </c>
      <c r="F388" s="22"/>
      <c r="G388" s="17">
        <f>IF($B388="","",IF($F388="Yes",N($E388),0))</f>
      </c>
      <c r="H388" s="23">
        <f>IF($A388="","",TEXT($A388,"mmm"))</f>
      </c>
      <c r="I388" s="14"/>
    </row>
    <row r="389" spans="1:9" x14ac:dyDescent="0.25">
      <c r="A389" s="20"/>
      <c r="B389" s="14"/>
      <c r="C389" s="21"/>
      <c r="D389" s="19">
        <f>IF($B389="","",IFERROR(VLOOKUP($B389,Students!$A$2:$C$61,3,FALSE),""))</f>
      </c>
      <c r="E389" s="19">
        <f>IF(OR($B389="",N($C389)=0),"",N($C389)*N($D389))</f>
      </c>
      <c r="F389" s="22"/>
      <c r="G389" s="19">
        <f>IF($B389="","",IF($F389="Yes",N($E389),0))</f>
      </c>
      <c r="H389" s="23">
        <f>IF($A389="","",TEXT($A389,"mmm"))</f>
      </c>
      <c r="I389" s="14"/>
    </row>
    <row r="390" spans="1:9" x14ac:dyDescent="0.25">
      <c r="A390" s="20"/>
      <c r="B390" s="14"/>
      <c r="C390" s="21"/>
      <c r="D390" s="17">
        <f>IF($B390="","",IFERROR(VLOOKUP($B390,Students!$A$2:$C$61,3,FALSE),""))</f>
      </c>
      <c r="E390" s="17">
        <f>IF(OR($B390="",N($C390)=0),"",N($C390)*N($D390))</f>
      </c>
      <c r="F390" s="22"/>
      <c r="G390" s="17">
        <f>IF($B390="","",IF($F390="Yes",N($E390),0))</f>
      </c>
      <c r="H390" s="23">
        <f>IF($A390="","",TEXT($A390,"mmm"))</f>
      </c>
      <c r="I390" s="14"/>
    </row>
    <row r="391" spans="1:9" x14ac:dyDescent="0.25">
      <c r="A391" s="20"/>
      <c r="B391" s="14"/>
      <c r="C391" s="21"/>
      <c r="D391" s="19">
        <f>IF($B391="","",IFERROR(VLOOKUP($B391,Students!$A$2:$C$61,3,FALSE),""))</f>
      </c>
      <c r="E391" s="19">
        <f>IF(OR($B391="",N($C391)=0),"",N($C391)*N($D391))</f>
      </c>
      <c r="F391" s="22"/>
      <c r="G391" s="19">
        <f>IF($B391="","",IF($F391="Yes",N($E391),0))</f>
      </c>
      <c r="H391" s="23">
        <f>IF($A391="","",TEXT($A391,"mmm"))</f>
      </c>
      <c r="I391" s="14"/>
    </row>
    <row r="392" spans="1:9" x14ac:dyDescent="0.25">
      <c r="A392" s="20"/>
      <c r="B392" s="14"/>
      <c r="C392" s="21"/>
      <c r="D392" s="17">
        <f>IF($B392="","",IFERROR(VLOOKUP($B392,Students!$A$2:$C$61,3,FALSE),""))</f>
      </c>
      <c r="E392" s="17">
        <f>IF(OR($B392="",N($C392)=0),"",N($C392)*N($D392))</f>
      </c>
      <c r="F392" s="22"/>
      <c r="G392" s="17">
        <f>IF($B392="","",IF($F392="Yes",N($E392),0))</f>
      </c>
      <c r="H392" s="23">
        <f>IF($A392="","",TEXT($A392,"mmm"))</f>
      </c>
      <c r="I392" s="14"/>
    </row>
    <row r="393" spans="1:9" x14ac:dyDescent="0.25">
      <c r="A393" s="20"/>
      <c r="B393" s="14"/>
      <c r="C393" s="21"/>
      <c r="D393" s="19">
        <f>IF($B393="","",IFERROR(VLOOKUP($B393,Students!$A$2:$C$61,3,FALSE),""))</f>
      </c>
      <c r="E393" s="19">
        <f>IF(OR($B393="",N($C393)=0),"",N($C393)*N($D393))</f>
      </c>
      <c r="F393" s="22"/>
      <c r="G393" s="19">
        <f>IF($B393="","",IF($F393="Yes",N($E393),0))</f>
      </c>
      <c r="H393" s="23">
        <f>IF($A393="","",TEXT($A393,"mmm"))</f>
      </c>
      <c r="I393" s="14"/>
    </row>
    <row r="394" spans="1:9" x14ac:dyDescent="0.25">
      <c r="A394" s="20"/>
      <c r="B394" s="14"/>
      <c r="C394" s="21"/>
      <c r="D394" s="17">
        <f>IF($B394="","",IFERROR(VLOOKUP($B394,Students!$A$2:$C$61,3,FALSE),""))</f>
      </c>
      <c r="E394" s="17">
        <f>IF(OR($B394="",N($C394)=0),"",N($C394)*N($D394))</f>
      </c>
      <c r="F394" s="22"/>
      <c r="G394" s="17">
        <f>IF($B394="","",IF($F394="Yes",N($E394),0))</f>
      </c>
      <c r="H394" s="23">
        <f>IF($A394="","",TEXT($A394,"mmm"))</f>
      </c>
      <c r="I394" s="14"/>
    </row>
    <row r="395" spans="1:9" x14ac:dyDescent="0.25">
      <c r="A395" s="20"/>
      <c r="B395" s="14"/>
      <c r="C395" s="21"/>
      <c r="D395" s="19">
        <f>IF($B395="","",IFERROR(VLOOKUP($B395,Students!$A$2:$C$61,3,FALSE),""))</f>
      </c>
      <c r="E395" s="19">
        <f>IF(OR($B395="",N($C395)=0),"",N($C395)*N($D395))</f>
      </c>
      <c r="F395" s="22"/>
      <c r="G395" s="19">
        <f>IF($B395="","",IF($F395="Yes",N($E395),0))</f>
      </c>
      <c r="H395" s="23">
        <f>IF($A395="","",TEXT($A395,"mmm"))</f>
      </c>
      <c r="I395" s="14"/>
    </row>
    <row r="396" spans="1:9" x14ac:dyDescent="0.25">
      <c r="A396" s="20"/>
      <c r="B396" s="14"/>
      <c r="C396" s="21"/>
      <c r="D396" s="17">
        <f>IF($B396="","",IFERROR(VLOOKUP($B396,Students!$A$2:$C$61,3,FALSE),""))</f>
      </c>
      <c r="E396" s="17">
        <f>IF(OR($B396="",N($C396)=0),"",N($C396)*N($D396))</f>
      </c>
      <c r="F396" s="22"/>
      <c r="G396" s="17">
        <f>IF($B396="","",IF($F396="Yes",N($E396),0))</f>
      </c>
      <c r="H396" s="23">
        <f>IF($A396="","",TEXT($A396,"mmm"))</f>
      </c>
      <c r="I396" s="14"/>
    </row>
    <row r="397" spans="1:9" x14ac:dyDescent="0.25">
      <c r="A397" s="20"/>
      <c r="B397" s="14"/>
      <c r="C397" s="21"/>
      <c r="D397" s="19">
        <f>IF($B397="","",IFERROR(VLOOKUP($B397,Students!$A$2:$C$61,3,FALSE),""))</f>
      </c>
      <c r="E397" s="19">
        <f>IF(OR($B397="",N($C397)=0),"",N($C397)*N($D397))</f>
      </c>
      <c r="F397" s="22"/>
      <c r="G397" s="19">
        <f>IF($B397="","",IF($F397="Yes",N($E397),0))</f>
      </c>
      <c r="H397" s="23">
        <f>IF($A397="","",TEXT($A397,"mmm"))</f>
      </c>
      <c r="I397" s="14"/>
    </row>
    <row r="398" spans="1:9" x14ac:dyDescent="0.25">
      <c r="A398" s="20"/>
      <c r="B398" s="14"/>
      <c r="C398" s="21"/>
      <c r="D398" s="17">
        <f>IF($B398="","",IFERROR(VLOOKUP($B398,Students!$A$2:$C$61,3,FALSE),""))</f>
      </c>
      <c r="E398" s="17">
        <f>IF(OR($B398="",N($C398)=0),"",N($C398)*N($D398))</f>
      </c>
      <c r="F398" s="22"/>
      <c r="G398" s="17">
        <f>IF($B398="","",IF($F398="Yes",N($E398),0))</f>
      </c>
      <c r="H398" s="23">
        <f>IF($A398="","",TEXT($A398,"mmm"))</f>
      </c>
      <c r="I398" s="14"/>
    </row>
    <row r="399" spans="1:9" x14ac:dyDescent="0.25">
      <c r="A399" s="20"/>
      <c r="B399" s="14"/>
      <c r="C399" s="21"/>
      <c r="D399" s="19">
        <f>IF($B399="","",IFERROR(VLOOKUP($B399,Students!$A$2:$C$61,3,FALSE),""))</f>
      </c>
      <c r="E399" s="19">
        <f>IF(OR($B399="",N($C399)=0),"",N($C399)*N($D399))</f>
      </c>
      <c r="F399" s="22"/>
      <c r="G399" s="19">
        <f>IF($B399="","",IF($F399="Yes",N($E399),0))</f>
      </c>
      <c r="H399" s="23">
        <f>IF($A399="","",TEXT($A399,"mmm"))</f>
      </c>
      <c r="I399" s="14"/>
    </row>
    <row r="400" spans="1:9" x14ac:dyDescent="0.25">
      <c r="A400" s="20"/>
      <c r="B400" s="14"/>
      <c r="C400" s="21"/>
      <c r="D400" s="17">
        <f>IF($B400="","",IFERROR(VLOOKUP($B400,Students!$A$2:$C$61,3,FALSE),""))</f>
      </c>
      <c r="E400" s="17">
        <f>IF(OR($B400="",N($C400)=0),"",N($C400)*N($D400))</f>
      </c>
      <c r="F400" s="22"/>
      <c r="G400" s="17">
        <f>IF($B400="","",IF($F400="Yes",N($E400),0))</f>
      </c>
      <c r="H400" s="23">
        <f>IF($A400="","",TEXT($A400,"mmm"))</f>
      </c>
      <c r="I400" s="14"/>
    </row>
    <row r="401" spans="1:9" x14ac:dyDescent="0.25">
      <c r="A401" s="20"/>
      <c r="B401" s="14"/>
      <c r="C401" s="21"/>
      <c r="D401" s="19">
        <f>IF($B401="","",IFERROR(VLOOKUP($B401,Students!$A$2:$C$61,3,FALSE),""))</f>
      </c>
      <c r="E401" s="19">
        <f>IF(OR($B401="",N($C401)=0),"",N($C401)*N($D401))</f>
      </c>
      <c r="F401" s="22"/>
      <c r="G401" s="19">
        <f>IF($B401="","",IF($F401="Yes",N($E401),0))</f>
      </c>
      <c r="H401" s="23">
        <f>IF($A401="","",TEXT($A401,"mmm"))</f>
      </c>
      <c r="I401" s="14"/>
    </row>
  </sheetData>
  <sheetProtection sheet="1" formatColumns="0" formatRows="0" sort="0" autoFilter="0"/>
  <conditionalFormatting sqref="F2:F401">
    <cfRule type="containsText" dxfId="1" priority="1">
      <formula>NOT(ISERROR(SEARCH("No",F2)))</formula>
    </cfRule>
    <cfRule type="containsText" dxfId="2" priority="2">
      <formula>NOT(ISERROR(SEARCH("Yes",F2)))</formula>
    </cfRule>
  </conditionalFormatting>
  <dataValidations count="4">
    <dataValidation type="list" allowBlank="1" sqref="B10:B401">
      <formula1>Students!$A$2:$A$61</formula1>
    </dataValidation>
    <dataValidation type="list" allowBlank="1" sqref="B2:B401">
      <formula1>Students!$A$2:$A$61</formula1>
    </dataValidation>
    <dataValidation type="list" allowBlank="1" sqref="F10:F401">
      <formula1>"Yes,No"</formula1>
    </dataValidation>
    <dataValidation type="list" allowBlank="1" sqref="F2:F401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B1:F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4" customWidth="1"/>
    <col min="3" max="3" width="12" customWidth="1"/>
    <col min="4" max="6" width="20" customWidth="1"/>
  </cols>
  <sheetData>
    <row r="1" spans="2:2" x14ac:dyDescent="0.25">
      <c r="B1" s="24" t="s">
        <v>38</v>
      </c>
    </row>
    <row r="2" spans="2:2" x14ac:dyDescent="0.25">
      <c r="B2" s="25" t="s">
        <v>39</v>
      </c>
    </row>
    <row r="4" spans="2:3" x14ac:dyDescent="0.25">
      <c r="B4" s="26" t="s">
        <v>40</v>
      </c>
      <c r="C4" s="27">
        <f>SUM('Lesson Log'!$E$2:$E$401)</f>
      </c>
    </row>
    <row r="5" spans="2:3" x14ac:dyDescent="0.25">
      <c r="B5" s="26" t="s">
        <v>41</v>
      </c>
      <c r="C5" s="28">
        <f>SUM('Lesson Log'!$G$2:$G$401)</f>
      </c>
    </row>
    <row r="6" spans="2:3" x14ac:dyDescent="0.25">
      <c r="B6" s="26" t="s">
        <v>42</v>
      </c>
      <c r="C6" s="29">
        <f>C4-C5</f>
      </c>
    </row>
    <row r="8" spans="2:6" x14ac:dyDescent="0.25">
      <c r="B8" s="13" t="s">
        <v>34</v>
      </c>
      <c r="C8" s="13" t="s">
        <v>18</v>
      </c>
      <c r="D8" s="13" t="s">
        <v>43</v>
      </c>
      <c r="E8" s="13" t="s">
        <v>44</v>
      </c>
      <c r="F8" s="13" t="s">
        <v>45</v>
      </c>
    </row>
    <row r="9" spans="2:6" x14ac:dyDescent="0.25">
      <c r="B9" s="23" t="s">
        <v>46</v>
      </c>
      <c r="C9" s="16">
        <f>SUMIF('Lesson Log'!$H$2:$H$401,B9,'Lesson Log'!$C$2:$C$401)</f>
      </c>
      <c r="D9" s="17">
        <f>SUMIF('Lesson Log'!$H$2:$H$401,B9,'Lesson Log'!$E$2:$E$401)</f>
      </c>
      <c r="E9" s="17">
        <f>SUMIF('Lesson Log'!$H$2:$H$401,B9,'Lesson Log'!$G$2:$G$401)</f>
      </c>
      <c r="F9" s="17">
        <f>D9-E9</f>
      </c>
    </row>
    <row r="10" spans="2:6" x14ac:dyDescent="0.25">
      <c r="B10" s="30" t="s">
        <v>47</v>
      </c>
      <c r="C10" s="18">
        <f>SUMIF('Lesson Log'!$H$2:$H$401,B10,'Lesson Log'!$C$2:$C$401)</f>
      </c>
      <c r="D10" s="19">
        <f>SUMIF('Lesson Log'!$H$2:$H$401,B10,'Lesson Log'!$E$2:$E$401)</f>
      </c>
      <c r="E10" s="19">
        <f>SUMIF('Lesson Log'!$H$2:$H$401,B10,'Lesson Log'!$G$2:$G$401)</f>
      </c>
      <c r="F10" s="19">
        <f>D10-E10</f>
      </c>
    </row>
    <row r="11" spans="2:6" x14ac:dyDescent="0.25">
      <c r="B11" s="23" t="s">
        <v>48</v>
      </c>
      <c r="C11" s="16">
        <f>SUMIF('Lesson Log'!$H$2:$H$401,B11,'Lesson Log'!$C$2:$C$401)</f>
      </c>
      <c r="D11" s="17">
        <f>SUMIF('Lesson Log'!$H$2:$H$401,B11,'Lesson Log'!$E$2:$E$401)</f>
      </c>
      <c r="E11" s="17">
        <f>SUMIF('Lesson Log'!$H$2:$H$401,B11,'Lesson Log'!$G$2:$G$401)</f>
      </c>
      <c r="F11" s="17">
        <f>D11-E11</f>
      </c>
    </row>
    <row r="12" spans="2:6" x14ac:dyDescent="0.25">
      <c r="B12" s="30" t="s">
        <v>49</v>
      </c>
      <c r="C12" s="18">
        <f>SUMIF('Lesson Log'!$H$2:$H$401,B12,'Lesson Log'!$C$2:$C$401)</f>
      </c>
      <c r="D12" s="19">
        <f>SUMIF('Lesson Log'!$H$2:$H$401,B12,'Lesson Log'!$E$2:$E$401)</f>
      </c>
      <c r="E12" s="19">
        <f>SUMIF('Lesson Log'!$H$2:$H$401,B12,'Lesson Log'!$G$2:$G$401)</f>
      </c>
      <c r="F12" s="19">
        <f>D12-E12</f>
      </c>
    </row>
    <row r="13" spans="2:6" x14ac:dyDescent="0.25">
      <c r="B13" s="23" t="s">
        <v>50</v>
      </c>
      <c r="C13" s="16">
        <f>SUMIF('Lesson Log'!$H$2:$H$401,B13,'Lesson Log'!$C$2:$C$401)</f>
      </c>
      <c r="D13" s="17">
        <f>SUMIF('Lesson Log'!$H$2:$H$401,B13,'Lesson Log'!$E$2:$E$401)</f>
      </c>
      <c r="E13" s="17">
        <f>SUMIF('Lesson Log'!$H$2:$H$401,B13,'Lesson Log'!$G$2:$G$401)</f>
      </c>
      <c r="F13" s="17">
        <f>D13-E13</f>
      </c>
    </row>
    <row r="14" spans="2:6" x14ac:dyDescent="0.25">
      <c r="B14" s="30" t="s">
        <v>51</v>
      </c>
      <c r="C14" s="18">
        <f>SUMIF('Lesson Log'!$H$2:$H$401,B14,'Lesson Log'!$C$2:$C$401)</f>
      </c>
      <c r="D14" s="19">
        <f>SUMIF('Lesson Log'!$H$2:$H$401,B14,'Lesson Log'!$E$2:$E$401)</f>
      </c>
      <c r="E14" s="19">
        <f>SUMIF('Lesson Log'!$H$2:$H$401,B14,'Lesson Log'!$G$2:$G$401)</f>
      </c>
      <c r="F14" s="19">
        <f>D14-E14</f>
      </c>
    </row>
    <row r="15" spans="2:6" x14ac:dyDescent="0.25">
      <c r="B15" s="23" t="s">
        <v>52</v>
      </c>
      <c r="C15" s="16">
        <f>SUMIF('Lesson Log'!$H$2:$H$401,B15,'Lesson Log'!$C$2:$C$401)</f>
      </c>
      <c r="D15" s="17">
        <f>SUMIF('Lesson Log'!$H$2:$H$401,B15,'Lesson Log'!$E$2:$E$401)</f>
      </c>
      <c r="E15" s="17">
        <f>SUMIF('Lesson Log'!$H$2:$H$401,B15,'Lesson Log'!$G$2:$G$401)</f>
      </c>
      <c r="F15" s="17">
        <f>D15-E15</f>
      </c>
    </row>
    <row r="16" spans="2:6" x14ac:dyDescent="0.25">
      <c r="B16" s="30" t="s">
        <v>53</v>
      </c>
      <c r="C16" s="18">
        <f>SUMIF('Lesson Log'!$H$2:$H$401,B16,'Lesson Log'!$C$2:$C$401)</f>
      </c>
      <c r="D16" s="19">
        <f>SUMIF('Lesson Log'!$H$2:$H$401,B16,'Lesson Log'!$E$2:$E$401)</f>
      </c>
      <c r="E16" s="19">
        <f>SUMIF('Lesson Log'!$H$2:$H$401,B16,'Lesson Log'!$G$2:$G$401)</f>
      </c>
      <c r="F16" s="19">
        <f>D16-E16</f>
      </c>
    </row>
    <row r="17" spans="2:6" x14ac:dyDescent="0.25">
      <c r="B17" s="23" t="s">
        <v>54</v>
      </c>
      <c r="C17" s="16">
        <f>SUMIF('Lesson Log'!$H$2:$H$401,B17,'Lesson Log'!$C$2:$C$401)</f>
      </c>
      <c r="D17" s="17">
        <f>SUMIF('Lesson Log'!$H$2:$H$401,B17,'Lesson Log'!$E$2:$E$401)</f>
      </c>
      <c r="E17" s="17">
        <f>SUMIF('Lesson Log'!$H$2:$H$401,B17,'Lesson Log'!$G$2:$G$401)</f>
      </c>
      <c r="F17" s="17">
        <f>D17-E17</f>
      </c>
    </row>
    <row r="18" spans="2:6" x14ac:dyDescent="0.25">
      <c r="B18" s="30" t="s">
        <v>55</v>
      </c>
      <c r="C18" s="18">
        <f>SUMIF('Lesson Log'!$H$2:$H$401,B18,'Lesson Log'!$C$2:$C$401)</f>
      </c>
      <c r="D18" s="19">
        <f>SUMIF('Lesson Log'!$H$2:$H$401,B18,'Lesson Log'!$E$2:$E$401)</f>
      </c>
      <c r="E18" s="19">
        <f>SUMIF('Lesson Log'!$H$2:$H$401,B18,'Lesson Log'!$G$2:$G$401)</f>
      </c>
      <c r="F18" s="19">
        <f>D18-E18</f>
      </c>
    </row>
    <row r="19" spans="2:6" x14ac:dyDescent="0.25">
      <c r="B19" s="23" t="s">
        <v>56</v>
      </c>
      <c r="C19" s="16">
        <f>SUMIF('Lesson Log'!$H$2:$H$401,B19,'Lesson Log'!$C$2:$C$401)</f>
      </c>
      <c r="D19" s="17">
        <f>SUMIF('Lesson Log'!$H$2:$H$401,B19,'Lesson Log'!$E$2:$E$401)</f>
      </c>
      <c r="E19" s="17">
        <f>SUMIF('Lesson Log'!$H$2:$H$401,B19,'Lesson Log'!$G$2:$G$401)</f>
      </c>
      <c r="F19" s="17">
        <f>D19-E19</f>
      </c>
    </row>
    <row r="20" spans="2:6" x14ac:dyDescent="0.25">
      <c r="B20" s="30" t="s">
        <v>57</v>
      </c>
      <c r="C20" s="18">
        <f>SUMIF('Lesson Log'!$H$2:$H$401,B20,'Lesson Log'!$C$2:$C$401)</f>
      </c>
      <c r="D20" s="19">
        <f>SUMIF('Lesson Log'!$H$2:$H$401,B20,'Lesson Log'!$E$2:$E$401)</f>
      </c>
      <c r="E20" s="19">
        <f>SUMIF('Lesson Log'!$H$2:$H$401,B20,'Lesson Log'!$G$2:$G$401)</f>
      </c>
      <c r="F20" s="19">
        <f>D20-E20</f>
      </c>
    </row>
    <row r="21" spans="2:6" x14ac:dyDescent="0.25">
      <c r="B21" s="26" t="s">
        <v>58</v>
      </c>
      <c r="C21" s="31">
        <f>SUM(C9:C20)</f>
      </c>
      <c r="D21" s="32">
        <f>SUM(D9:D20)</f>
      </c>
      <c r="E21" s="32">
        <f>SUM(E9:E20)</f>
      </c>
      <c r="F21" s="32">
        <f>SUM(F9:F20)</f>
      </c>
    </row>
  </sheetData>
  <sheetProtection sheet="1" formatColumns="0" formatRows="0" sort="0" autoFilter="0"/>
  <conditionalFormatting sqref="C6">
    <cfRule type="cellIs" dxfId="3" priority="1" operator="lessThanOrEqual">
      <formula>0</formula>
    </cfRule>
  </conditionalFormatting>
  <conditionalFormatting sqref="F9:F21">
    <cfRule type="cellIs" dxfId="4" priority="1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Students</vt:lpstr>
      <vt:lpstr>Lesson Log</vt:lpstr>
      <vt:lpstr>Monthly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2026-07-30T10:56:35Z</dcterms:modified>
</cp:coreProperties>
</file>