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Calculator" state="visible" r:id="rId5"/>
  </sheets>
  <calcPr calcId="171027" fullCalcOnLoad="1"/>
</workbook>
</file>

<file path=xl/sharedStrings.xml><?xml version="1.0" encoding="utf-8"?>
<sst xmlns="http://schemas.openxmlformats.org/spreadsheetml/2006/main" count="41" uniqueCount="41">
  <si>
    <t>LeadAfrik</t>
  </si>
  <si>
    <t>Rental Yield &amp; Property ROI Calculator</t>
  </si>
  <si>
    <t>Before you buy: gross yield, net yield, cap rate, monthly mortgage and real cash-on-cash return — for up to three properties, side by side.</t>
  </si>
  <si>
    <t>How to use it</t>
  </si>
  <si>
    <t>1.  Fill the yellow cells for Property A: purchase price, buying costs, deposit, loan and rate, monthly rent, and running costs.</t>
  </si>
  <si>
    <t>2.  Do the same for Property B and C to compare.</t>
  </si>
  <si>
    <t>3.  Read the yields, the monthly mortgage, the annual cash flow and the cash-on-cash return for each.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</si>
  <si>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</si>
  <si>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</si>
  <si>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</si>
  <si>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</si>
  <si>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on target, surplus).</t>
  </si>
  <si>
    <t>Works in Excel or Google Sheets. On your phone, upload to Google Drive and open with Google Sheets.</t>
  </si>
  <si>
    <t>Renting it out? Track tenants and arrears with the Rent Roll at leadafrik.com/templates.</t>
  </si>
  <si>
    <t>© LeadAfrik · leadafrik.com/templates · Built to be used.</t>
  </si>
  <si>
    <t>Rental Yield &amp; Property ROI</t>
  </si>
  <si>
    <t>Property A</t>
  </si>
  <si>
    <t>Property B</t>
  </si>
  <si>
    <t>Property C</t>
  </si>
  <si>
    <t>Purchase price (KES)</t>
  </si>
  <si>
    <t>Buying costs — legal, stamp (KES)</t>
  </si>
  <si>
    <t>Deposit paid (KES)</t>
  </si>
  <si>
    <t>Loan amount (KES)</t>
  </si>
  <si>
    <t>Loan interest rate %</t>
  </si>
  <si>
    <t>Loan term (years)</t>
  </si>
  <si>
    <t>Monthly rent (KES)</t>
  </si>
  <si>
    <t>Vacancy allowance %</t>
  </si>
  <si>
    <t>Management fee %</t>
  </si>
  <si>
    <t>Other annual costs — rates, repairs (KES)</t>
  </si>
  <si>
    <t>Gross annual rent (KES)</t>
  </si>
  <si>
    <t>Effective rent after vacancy (KES)</t>
  </si>
  <si>
    <t>Operating costs / year (KES)</t>
  </si>
  <si>
    <t>Net operating income (KES)</t>
  </si>
  <si>
    <t>Gross yield %</t>
  </si>
  <si>
    <t>Net yield %</t>
  </si>
  <si>
    <t>Cap rate %</t>
  </si>
  <si>
    <t>Monthly mortgage (KES)</t>
  </si>
  <si>
    <t>Annual debt service (KES)</t>
  </si>
  <si>
    <t>Annual cash flow (KES)</t>
  </si>
  <si>
    <t>Cash invested (deposit+costs)</t>
  </si>
  <si>
    <t>Cash-on-cash return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</si>
</sst>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-#,##0"/>
    <numFmt numFmtId="165" formatCode="0.0%"/>
  </numFmts>
  <fonts count="16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sz val="16"/>
      <name val="Calibri"/>
    </font>
    <font>
      <b/>
      <color rgb="FFFFFFFF"/>
      <sz val="11"/>
      <name val="Calibri"/>
    </font>
    <font>
      <b/>
      <sz val="11"/>
      <name val="Calibri"/>
    </font>
    <font>
      <b/>
      <color rgb="FF1F7A4D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/>
    </xf>
    <xf numFmtId="0" fontId="6" fillId="0" borderId="0" xfId="0" applyFont="1"/>
    <xf numFmtId="164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164" fontId="6" fillId="0" borderId="1" xfId="0" applyNumberFormat="1" applyFont="1" applyBorder="1"/>
    <xf numFmtId="164" fontId="14" fillId="0" borderId="1" xfId="0" applyNumberFormat="1" applyFont="1" applyBorder="1"/>
    <xf numFmtId="0" fontId="14" fillId="0" borderId="0" xfId="0" applyFont="1"/>
    <xf numFmtId="165" fontId="14" fillId="0" borderId="1" xfId="0" applyNumberFormat="1" applyFont="1" applyBorder="1"/>
    <xf numFmtId="165" fontId="6" fillId="0" borderId="1" xfId="0" applyNumberFormat="1" applyFont="1" applyBorder="1"/>
    <xf numFmtId="0" fontId="15" fillId="0" borderId="0" xfId="0" applyFont="1"/>
    <xf numFmtId="165" fontId="15" fillId="0" borderId="1" xfId="0" applyNumberFormat="1" applyFont="1" applyBorder="1"/>
  </cellXfs>
  <cellStyles count="1">
    <cellStyle name="Normal" xfId="0" builtinId="0"/>
  </cellStyles>
  <dxfs count="1">
    <dxf>
      <font>
        <b/>
        <color rgb="FFC0392B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B1:E24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40" customWidth="1"/>
    <col min="3" max="5" width="18" customWidth="1"/>
  </cols>
  <sheetData>
    <row r="1" spans="2:2" x14ac:dyDescent="0.25">
      <c r="B1" s="13" t="s">
        <v>15</v>
      </c>
    </row>
    <row r="2" spans="3:5" x14ac:dyDescent="0.25">
      <c r="C2" s="14" t="s">
        <v>16</v>
      </c>
      <c r="D2" s="14" t="s">
        <v>17</v>
      </c>
      <c r="E2" s="14" t="s">
        <v>18</v>
      </c>
    </row>
    <row r="3" spans="2:5" x14ac:dyDescent="0.25">
      <c r="B3" s="15" t="s">
        <v>19</v>
      </c>
      <c r="C3" s="16">
        <v>8000000</v>
      </c>
      <c r="D3" s="16">
        <v>8000000</v>
      </c>
      <c r="E3" s="16">
        <v>8000000</v>
      </c>
    </row>
    <row r="4" spans="2:5" x14ac:dyDescent="0.25">
      <c r="B4" s="15" t="s">
        <v>20</v>
      </c>
      <c r="C4" s="16">
        <v>320000</v>
      </c>
      <c r="D4" s="16">
        <v>320000</v>
      </c>
      <c r="E4" s="16">
        <v>320000</v>
      </c>
    </row>
    <row r="5" spans="2:5" x14ac:dyDescent="0.25">
      <c r="B5" s="15" t="s">
        <v>21</v>
      </c>
      <c r="C5" s="16">
        <v>2000000</v>
      </c>
      <c r="D5" s="16">
        <v>2000000</v>
      </c>
      <c r="E5" s="16">
        <v>2000000</v>
      </c>
    </row>
    <row r="6" spans="2:5" x14ac:dyDescent="0.25">
      <c r="B6" s="15" t="s">
        <v>22</v>
      </c>
      <c r="C6" s="16">
        <v>6000000</v>
      </c>
      <c r="D6" s="16">
        <v>6000000</v>
      </c>
      <c r="E6" s="16">
        <v>6000000</v>
      </c>
    </row>
    <row r="7" spans="2:5" x14ac:dyDescent="0.25">
      <c r="B7" s="15" t="s">
        <v>23</v>
      </c>
      <c r="C7" s="17">
        <v>0.14</v>
      </c>
      <c r="D7" s="17">
        <v>0.14</v>
      </c>
      <c r="E7" s="17">
        <v>0.14</v>
      </c>
    </row>
    <row r="8" spans="2:5" x14ac:dyDescent="0.25">
      <c r="B8" s="15" t="s">
        <v>24</v>
      </c>
      <c r="C8" s="18">
        <v>20</v>
      </c>
      <c r="D8" s="18">
        <v>20</v>
      </c>
      <c r="E8" s="18">
        <v>20</v>
      </c>
    </row>
    <row r="9" spans="2:5" x14ac:dyDescent="0.25">
      <c r="B9" s="15" t="s">
        <v>25</v>
      </c>
      <c r="C9" s="16">
        <v>65000</v>
      </c>
      <c r="D9" s="16">
        <v>65000</v>
      </c>
      <c r="E9" s="16">
        <v>65000</v>
      </c>
    </row>
    <row r="10" spans="2:5" x14ac:dyDescent="0.25">
      <c r="B10" s="15" t="s">
        <v>26</v>
      </c>
      <c r="C10" s="17">
        <v>0.08</v>
      </c>
      <c r="D10" s="17">
        <v>0.08</v>
      </c>
      <c r="E10" s="17">
        <v>0.08</v>
      </c>
    </row>
    <row r="11" spans="2:5" x14ac:dyDescent="0.25">
      <c r="B11" s="15" t="s">
        <v>27</v>
      </c>
      <c r="C11" s="17">
        <v>0.08</v>
      </c>
      <c r="D11" s="17">
        <v>0.08</v>
      </c>
      <c r="E11" s="17">
        <v>0.08</v>
      </c>
    </row>
    <row r="12" spans="2:5" x14ac:dyDescent="0.25">
      <c r="B12" s="15" t="s">
        <v>28</v>
      </c>
      <c r="C12" s="16">
        <v>120000</v>
      </c>
      <c r="D12" s="16">
        <v>120000</v>
      </c>
      <c r="E12" s="16">
        <v>120000</v>
      </c>
    </row>
    <row r="13" spans="2:5" x14ac:dyDescent="0.25">
      <c r="B13" s="15" t="s">
        <v>29</v>
      </c>
      <c r="C13" s="19">
        <f>C9*12</f>
      </c>
      <c r="D13" s="19">
        <f>D9*12</f>
      </c>
      <c r="E13" s="19">
        <f>E9*12</f>
      </c>
    </row>
    <row r="14" spans="2:5" x14ac:dyDescent="0.25">
      <c r="B14" s="15" t="s">
        <v>30</v>
      </c>
      <c r="C14" s="19">
        <f>C13*(1-C10)</f>
      </c>
      <c r="D14" s="19">
        <f>D13*(1-D10)</f>
      </c>
      <c r="E14" s="19">
        <f>E13*(1-E10)</f>
      </c>
    </row>
    <row r="15" spans="2:5" x14ac:dyDescent="0.25">
      <c r="B15" s="15" t="s">
        <v>31</v>
      </c>
      <c r="C15" s="19">
        <f>C14*C11+N(C12)</f>
      </c>
      <c r="D15" s="19">
        <f>D14*D11+N(D12)</f>
      </c>
      <c r="E15" s="19">
        <f>E14*E11+N(E12)</f>
      </c>
    </row>
    <row r="16" spans="2:5" x14ac:dyDescent="0.25">
      <c r="B16" s="15" t="s">
        <v>32</v>
      </c>
      <c r="C16" s="20">
        <f>C14-C15</f>
      </c>
      <c r="D16" s="20">
        <f>D14-D15</f>
      </c>
      <c r="E16" s="20">
        <f>E14-E15</f>
      </c>
    </row>
    <row r="17" spans="2:5" x14ac:dyDescent="0.25">
      <c r="B17" s="21" t="s">
        <v>33</v>
      </c>
      <c r="C17" s="22">
        <f>IF(N(C3)=0,"",C13/C3)</f>
      </c>
      <c r="D17" s="22">
        <f>IF(N(D3)=0,"",D13/D3)</f>
      </c>
      <c r="E17" s="22">
        <f>IF(N(E3)=0,"",E13/E3)</f>
      </c>
    </row>
    <row r="18" spans="2:5" x14ac:dyDescent="0.25">
      <c r="B18" s="21" t="s">
        <v>34</v>
      </c>
      <c r="C18" s="22">
        <f>IF((C3+C4)=0,"",C16/(C3+C4))</f>
      </c>
      <c r="D18" s="22">
        <f>IF((D3+D4)=0,"",D16/(D3+D4))</f>
      </c>
      <c r="E18" s="22">
        <f>IF((E3+E4)=0,"",E16/(E3+E4))</f>
      </c>
    </row>
    <row r="19" spans="2:5" x14ac:dyDescent="0.25">
      <c r="B19" s="15" t="s">
        <v>35</v>
      </c>
      <c r="C19" s="23">
        <f>IF(N(C3)=0,"",C16/C3)</f>
      </c>
      <c r="D19" s="23">
        <f>IF(N(D3)=0,"",D16/D3)</f>
      </c>
      <c r="E19" s="23">
        <f>IF(N(E3)=0,"",E16/E3)</f>
      </c>
    </row>
    <row r="20" spans="2:5" x14ac:dyDescent="0.25">
      <c r="B20" s="15" t="s">
        <v>36</v>
      </c>
      <c r="C20" s="19">
        <f>IF(OR(N(C7)=0,N(C8)=0),0,-PMT(C7/12,C8*12,C6))</f>
      </c>
      <c r="D20" s="19">
        <f>IF(OR(N(D7)=0,N(D8)=0),0,-PMT(D7/12,D8*12,D6))</f>
      </c>
      <c r="E20" s="19">
        <f>IF(OR(N(E7)=0,N(E8)=0),0,-PMT(E7/12,E8*12,E6))</f>
      </c>
    </row>
    <row r="21" spans="2:5" x14ac:dyDescent="0.25">
      <c r="B21" s="15" t="s">
        <v>37</v>
      </c>
      <c r="C21" s="19">
        <f>C20*12</f>
      </c>
      <c r="D21" s="19">
        <f>D20*12</f>
      </c>
      <c r="E21" s="19">
        <f>E20*12</f>
      </c>
    </row>
    <row r="22" spans="2:5" x14ac:dyDescent="0.25">
      <c r="B22" s="21" t="s">
        <v>38</v>
      </c>
      <c r="C22" s="20">
        <f>C16-C21</f>
      </c>
      <c r="D22" s="20">
        <f>D16-D21</f>
      </c>
      <c r="E22" s="20">
        <f>E16-E21</f>
      </c>
    </row>
    <row r="23" spans="2:5" x14ac:dyDescent="0.25">
      <c r="B23" s="15" t="s">
        <v>39</v>
      </c>
      <c r="C23" s="19">
        <f>C5+C4</f>
      </c>
      <c r="D23" s="19">
        <f>D5+D4</f>
      </c>
      <c r="E23" s="19">
        <f>E5+E4</f>
      </c>
    </row>
    <row r="24" spans="2:5" x14ac:dyDescent="0.25">
      <c r="B24" s="24" t="s">
        <v>40</v>
      </c>
      <c r="C24" s="25">
        <f>IF(N(C23)=0,"",C22/C23)</f>
      </c>
      <c r="D24" s="25">
        <f>IF(N(D23)=0,"",D22/D23)</f>
      </c>
      <c r="E24" s="25">
        <f>IF(N(E23)=0,"",E22/E23)</f>
      </c>
    </row>
  </sheetData>
  <sheetProtection sheet="1" formatColumns="0" formatRows="0" sort="0" autoFilter="0"/>
  <conditionalFormatting sqref="C22:E22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 Here</vt:lpstr>
      <vt:lpstr>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2026-07-25T07:12:58Z</dcterms:modified>
</cp:coreProperties>
</file>