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Staff" state="visible" r:id="rId5"/>
    <sheet sheetId="3" name="Roster" state="visible" r:id="rId6"/>
    <sheet sheetId="4" name="Leave Tracker" state="visible" r:id="rId7"/>
    <sheet sheetId="5" name="Summary" state="visible" r:id="rId8"/>
  </sheets>
  <calcPr calcId="171027" fullCalcOnLoad="1"/>
</workbook>
</file>

<file path=xl/sharedStrings.xml><?xml version="1.0" encoding="utf-8"?>
<sst xmlns="http://schemas.openxmlformats.org/spreadsheetml/2006/main" count="158" uniqueCount="88">
  <si>
    <t>LeadAfrik</t>
  </si>
  <si>
    <t>Staff Duty Roster</t>
  </si>
  <si>
    <t>List your staff once, fill the weekly rota from a shift dropdown, and see each person's Day/Night/Off/Leave count and whether every day is covered.</t>
  </si>
  <si>
    <t>How to use it</t>
  </si>
  <si>
    <t>1.  On Staff, type each staff member once: staff number, name, role (from the dropdown) and phone.</t>
  </si>
  <si>
    <t>2.  On Roster, pick a shift for each staff member and day from the dropdown (Day, Night, Off, Leave). Each person's day/night/off/leave counts fill in automatically.</t>
  </si>
  <si>
    <t>3.  The coverage block under the grid counts how many are On Day and On Night each day. Set your Min Day and Min Night targets; any day below target is flagged GAP in red.</t>
  </si>
  <si>
    <t>4.  Log time off on Leave Tracker; Summary gives you the week at a glance.</t>
  </si>
  <si>
    <t>Colour guide</t>
  </si>
  <si>
    <t xml:space="preserve">   Yellow cells — type here. These are the only cells you edit.</t>
  </si>
  <si>
    <t xml:space="preserve">   White cells — automatic formulas. Locked so the logic cannot break.</t>
  </si>
  <si>
    <t xml:space="preserve">   Red — needs attention (a coverage gap, an overdue service, an expired warranty).</t>
  </si>
  <si>
    <t xml:space="preserve">   Green — all good (covered, in date, up to date).</t>
  </si>
  <si>
    <t>Works in Excel, WPS or Google Sheets. On your phone, upload to Google Drive and open with Google Sheets.</t>
  </si>
  <si>
    <t>Also track your equipment and repairs with the free Asset &amp; Equipment Maintenance Log at leadafrik.com/templates.</t>
  </si>
  <si>
    <t>© LeadAfrik · leadafrik.com/templates · Built to be used.</t>
  </si>
  <si>
    <t>Staff No</t>
  </si>
  <si>
    <t>Name</t>
  </si>
  <si>
    <t>Role</t>
  </si>
  <si>
    <t>Phone</t>
  </si>
  <si>
    <t>S001</t>
  </si>
  <si>
    <t>Grace Wanjiku</t>
  </si>
  <si>
    <t>Nurse</t>
  </si>
  <si>
    <t>0712 000 001</t>
  </si>
  <si>
    <t>S002</t>
  </si>
  <si>
    <t>Dr. Peter Otieno</t>
  </si>
  <si>
    <t>Doctor</t>
  </si>
  <si>
    <t>0712 000 002</t>
  </si>
  <si>
    <t>S003</t>
  </si>
  <si>
    <t>Mary Achieng</t>
  </si>
  <si>
    <t>Clinical Officer</t>
  </si>
  <si>
    <t>0712 000 003</t>
  </si>
  <si>
    <t>S004</t>
  </si>
  <si>
    <t>John Kamau</t>
  </si>
  <si>
    <t>0712 000 004</t>
  </si>
  <si>
    <t>S005</t>
  </si>
  <si>
    <t>Faith Njeri</t>
  </si>
  <si>
    <t>Lab</t>
  </si>
  <si>
    <t>0712 000 005</t>
  </si>
  <si>
    <t>S006</t>
  </si>
  <si>
    <t>Samuel Kiprop</t>
  </si>
  <si>
    <t>Support</t>
  </si>
  <si>
    <t>0712 000 006</t>
  </si>
  <si>
    <t>S007</t>
  </si>
  <si>
    <t>Ann Mutua</t>
  </si>
  <si>
    <t>0712 000 007</t>
  </si>
  <si>
    <t>S008</t>
  </si>
  <si>
    <t>David Omondi</t>
  </si>
  <si>
    <t>0712 000 008</t>
  </si>
  <si>
    <t>Mon</t>
  </si>
  <si>
    <t>Tue</t>
  </si>
  <si>
    <t>Wed</t>
  </si>
  <si>
    <t>Thu</t>
  </si>
  <si>
    <t>Fri</t>
  </si>
  <si>
    <t>Sat</t>
  </si>
  <si>
    <t>Sun</t>
  </si>
  <si>
    <t>Day</t>
  </si>
  <si>
    <t>Night</t>
  </si>
  <si>
    <t>Off</t>
  </si>
  <si>
    <t>Leave</t>
  </si>
  <si>
    <t>Coverage check</t>
  </si>
  <si>
    <t>On Day</t>
  </si>
  <si>
    <t>Min Day</t>
  </si>
  <si>
    <t>On Night</t>
  </si>
  <si>
    <t>Min Night</t>
  </si>
  <si>
    <t>On duty</t>
  </si>
  <si>
    <t>Status</t>
  </si>
  <si>
    <t>Staff</t>
  </si>
  <si>
    <t>Leave type</t>
  </si>
  <si>
    <t>Start date</t>
  </si>
  <si>
    <t>End date</t>
  </si>
  <si>
    <t>Days</t>
  </si>
  <si>
    <t>Notes</t>
  </si>
  <si>
    <t>Annual</t>
  </si>
  <si>
    <t>Approved</t>
  </si>
  <si>
    <t>Covered by John K.</t>
  </si>
  <si>
    <t>Sick</t>
  </si>
  <si>
    <t>Taken</t>
  </si>
  <si>
    <t>Sick off, 2 days</t>
  </si>
  <si>
    <t>Roster Summary</t>
  </si>
  <si>
    <t>A quick read of this week's rota.</t>
  </si>
  <si>
    <t>Staff on roster</t>
  </si>
  <si>
    <t>Day shifts (week)</t>
  </si>
  <si>
    <t>Night shifts (week)</t>
  </si>
  <si>
    <t>Leave days (week)</t>
  </si>
  <si>
    <t>Days with a gap</t>
  </si>
  <si>
    <t>Staff by role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</si>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</sst>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-mmm-yyyy"/>
  </numFmts>
  <fonts count="21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2"/>
      <name val="Calibri"/>
    </font>
    <font>
      <b/>
      <sz val="11"/>
      <name val="Calibri"/>
    </font>
    <font>
      <b/>
      <sz val="16"/>
      <name val="Calibri"/>
    </font>
    <font>
      <color rgb="FF7A8794"/>
      <sz val="10"/>
      <name val="Calibri"/>
    </font>
    <font>
      <b/>
      <color rgb="FF1A2847"/>
      <sz val="12"/>
      <name val="Calibri"/>
    </font>
    <font>
      <b/>
      <color rgb="FF1F7A4D"/>
      <sz val="12"/>
      <name val="Calibri"/>
    </font>
    <font>
      <b/>
      <color rgb="FFC0392B"/>
      <sz val="12"/>
      <name val="Calibri"/>
    </font>
    <font>
      <b/>
      <sz val="1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0" fontId="12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2" borderId="1" xfId="0" applyFont="1" applyFill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0" fontId="6" fillId="4" borderId="1" xfId="0" applyFont="1" applyFill="1" applyBorder="1"/>
    <xf numFmtId="1" fontId="6" fillId="4" borderId="1" xfId="0" applyNumberFormat="1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1" fontId="6" fillId="2" borderId="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164" fontId="6" fillId="2" borderId="1" xfId="0" applyNumberFormat="1" applyFont="1" applyFill="1" applyBorder="1" applyProtection="1">
      <protection locked="0"/>
    </xf>
    <xf numFmtId="164" fontId="6" fillId="4" borderId="1" xfId="0" applyNumberFormat="1" applyFont="1" applyFill="1" applyBorder="1" applyProtection="1">
      <protection locked="0"/>
    </xf>
    <xf numFmtId="0" fontId="15" fillId="0" borderId="0" xfId="0" applyFont="1"/>
    <xf numFmtId="0" fontId="16" fillId="0" borderId="0" xfId="0" applyFont="1"/>
    <xf numFmtId="1" fontId="17" fillId="0" borderId="1" xfId="0" applyNumberFormat="1" applyFont="1" applyBorder="1"/>
    <xf numFmtId="1" fontId="18" fillId="0" borderId="1" xfId="0" applyNumberFormat="1" applyFont="1" applyBorder="1"/>
    <xf numFmtId="1" fontId="1" fillId="0" borderId="1" xfId="0" applyNumberFormat="1" applyFont="1" applyBorder="1"/>
    <xf numFmtId="1" fontId="19" fillId="0" borderId="1" xfId="0" applyNumberFormat="1" applyFont="1" applyBorder="1"/>
    <xf numFmtId="0" fontId="20" fillId="0" borderId="0" xfId="0" applyFont="1"/>
    <xf numFmtId="0" fontId="6" fillId="0" borderId="0" xfId="0" applyFont="1"/>
    <xf numFmtId="0" fontId="6" fillId="4" borderId="0" xfId="0" applyFont="1" applyFill="1"/>
  </cellXfs>
  <cellStyles count="1">
    <cellStyle name="Normal" xfId="0" builtinId="0"/>
  </cellStyles>
  <dxfs count="8">
    <dxf>
      <font>
        <b/>
        <color rgb="FFC0392B"/>
      </font>
    </dxf>
    <dxf>
      <font>
        <b/>
        <color rgb="FFB87A38"/>
      </font>
    </dxf>
    <dxf>
      <font>
        <color rgb="FF7A8794"/>
      </font>
    </dxf>
    <dxf>
      <font>
        <b/>
        <color rgb="FF1F7A4D"/>
      </font>
    </dxf>
    <dxf>
      <font>
        <b/>
        <color rgb="FFC0392B"/>
      </font>
    </dxf>
    <dxf>
      <font>
        <b/>
        <color rgb="FF1F7A4D"/>
      </font>
    </dxf>
    <dxf>
      <font>
        <b/>
        <color rgb="FFB87A38"/>
      </font>
    </dxf>
    <dxf>
      <font>
        <b/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8" ht="18" customHeight="1" spans="2:2" x14ac:dyDescent="0.25">
      <c r="B18" s="10" t="s">
        <v>13</v>
      </c>
    </row>
    <row r="20" ht="18" customHeight="1" spans="2:2" x14ac:dyDescent="0.25">
      <c r="B20" s="11" t="s">
        <v>14</v>
      </c>
    </row>
    <row r="21" ht="17" customHeight="1" spans="2:2" x14ac:dyDescent="0.25">
      <c r="B21" s="1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D2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6" customWidth="1"/>
    <col min="3" max="3" width="18" customWidth="1"/>
    <col min="4" max="4" width="16" customWidth="1"/>
  </cols>
  <sheetData>
    <row r="1" ht="26" customHeight="1" spans="1:4" x14ac:dyDescent="0.25">
      <c r="A1" s="13" t="s">
        <v>16</v>
      </c>
      <c r="B1" s="13" t="s">
        <v>17</v>
      </c>
      <c r="C1" s="13" t="s">
        <v>18</v>
      </c>
      <c r="D1" s="13" t="s">
        <v>19</v>
      </c>
    </row>
    <row r="2" spans="1:4" x14ac:dyDescent="0.25">
      <c r="A2" s="14" t="s">
        <v>20</v>
      </c>
      <c r="B2" s="14" t="s">
        <v>21</v>
      </c>
      <c r="C2" s="14" t="s">
        <v>22</v>
      </c>
      <c r="D2" s="14" t="s">
        <v>23</v>
      </c>
    </row>
    <row r="3" spans="1:4" x14ac:dyDescent="0.25">
      <c r="A3" s="14" t="s">
        <v>24</v>
      </c>
      <c r="B3" s="14" t="s">
        <v>25</v>
      </c>
      <c r="C3" s="14" t="s">
        <v>26</v>
      </c>
      <c r="D3" s="14" t="s">
        <v>27</v>
      </c>
    </row>
    <row r="4" spans="1:4" x14ac:dyDescent="0.25">
      <c r="A4" s="14" t="s">
        <v>28</v>
      </c>
      <c r="B4" s="14" t="s">
        <v>29</v>
      </c>
      <c r="C4" s="14" t="s">
        <v>30</v>
      </c>
      <c r="D4" s="14" t="s">
        <v>31</v>
      </c>
    </row>
    <row r="5" spans="1:4" x14ac:dyDescent="0.25">
      <c r="A5" s="14" t="s">
        <v>32</v>
      </c>
      <c r="B5" s="14" t="s">
        <v>33</v>
      </c>
      <c r="C5" s="14" t="s">
        <v>22</v>
      </c>
      <c r="D5" s="14" t="s">
        <v>34</v>
      </c>
    </row>
    <row r="6" spans="1:4" x14ac:dyDescent="0.25">
      <c r="A6" s="14" t="s">
        <v>35</v>
      </c>
      <c r="B6" s="14" t="s">
        <v>36</v>
      </c>
      <c r="C6" s="14" t="s">
        <v>37</v>
      </c>
      <c r="D6" s="14" t="s">
        <v>38</v>
      </c>
    </row>
    <row r="7" spans="1:4" x14ac:dyDescent="0.25">
      <c r="A7" s="14" t="s">
        <v>39</v>
      </c>
      <c r="B7" s="14" t="s">
        <v>40</v>
      </c>
      <c r="C7" s="14" t="s">
        <v>41</v>
      </c>
      <c r="D7" s="14" t="s">
        <v>42</v>
      </c>
    </row>
    <row r="8" spans="1:4" x14ac:dyDescent="0.25">
      <c r="A8" s="14" t="s">
        <v>43</v>
      </c>
      <c r="B8" s="14" t="s">
        <v>44</v>
      </c>
      <c r="C8" s="14" t="s">
        <v>22</v>
      </c>
      <c r="D8" s="14" t="s">
        <v>45</v>
      </c>
    </row>
    <row r="9" spans="1:4" x14ac:dyDescent="0.25">
      <c r="A9" s="14" t="s">
        <v>46</v>
      </c>
      <c r="B9" s="14" t="s">
        <v>47</v>
      </c>
      <c r="C9" s="14" t="s">
        <v>30</v>
      </c>
      <c r="D9" s="14" t="s">
        <v>48</v>
      </c>
    </row>
    <row r="10" spans="1:4" x14ac:dyDescent="0.25">
      <c r="A10" s="14"/>
      <c r="B10" s="14"/>
      <c r="C10" s="14"/>
      <c r="D10" s="14"/>
    </row>
    <row r="11" spans="1:4" x14ac:dyDescent="0.25">
      <c r="A11" s="15"/>
      <c r="B11" s="15"/>
      <c r="C11" s="15"/>
      <c r="D11" s="15"/>
    </row>
    <row r="12" spans="1:4" x14ac:dyDescent="0.25">
      <c r="A12" s="14"/>
      <c r="B12" s="14"/>
      <c r="C12" s="14"/>
      <c r="D12" s="14"/>
    </row>
    <row r="13" spans="1:4" x14ac:dyDescent="0.25">
      <c r="A13" s="15"/>
      <c r="B13" s="15"/>
      <c r="C13" s="15"/>
      <c r="D13" s="15"/>
    </row>
    <row r="14" spans="1:4" x14ac:dyDescent="0.25">
      <c r="A14" s="14"/>
      <c r="B14" s="14"/>
      <c r="C14" s="14"/>
      <c r="D14" s="14"/>
    </row>
    <row r="15" spans="1:4" x14ac:dyDescent="0.25">
      <c r="A15" s="15"/>
      <c r="B15" s="15"/>
      <c r="C15" s="15"/>
      <c r="D15" s="15"/>
    </row>
    <row r="16" spans="1:4" x14ac:dyDescent="0.25">
      <c r="A16" s="14"/>
      <c r="B16" s="14"/>
      <c r="C16" s="14"/>
      <c r="D16" s="14"/>
    </row>
    <row r="17" spans="1:4" x14ac:dyDescent="0.25">
      <c r="A17" s="15"/>
      <c r="B17" s="15"/>
      <c r="C17" s="15"/>
      <c r="D17" s="15"/>
    </row>
    <row r="18" spans="1:4" x14ac:dyDescent="0.25">
      <c r="A18" s="14"/>
      <c r="B18" s="14"/>
      <c r="C18" s="14"/>
      <c r="D18" s="14"/>
    </row>
    <row r="19" spans="1:4" x14ac:dyDescent="0.25">
      <c r="A19" s="15"/>
      <c r="B19" s="15"/>
      <c r="C19" s="15"/>
      <c r="D19" s="15"/>
    </row>
    <row r="20" spans="1:4" x14ac:dyDescent="0.25">
      <c r="A20" s="14"/>
      <c r="B20" s="14"/>
      <c r="C20" s="14"/>
      <c r="D20" s="14"/>
    </row>
    <row r="21" spans="1:4" x14ac:dyDescent="0.25">
      <c r="A21" s="15"/>
      <c r="B21" s="15"/>
      <c r="C21" s="15"/>
      <c r="D21" s="15"/>
    </row>
  </sheetData>
  <sheetProtection sheet="1" formatColumns="0" formatRows="0" sort="0" autoFilter="0"/>
  <dataValidations count="2">
    <dataValidation type="list" allowBlank="1" sqref="C10:C21">
      <formula1>"Nurse,Doctor,Clinical Officer,Lab,Support"</formula1>
    </dataValidation>
    <dataValidation type="list" allowBlank="1" sqref="C2:C21">
      <formula1>"Nurse,Doctor,Clinical Officer,Lab,Support"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M27"/>
  <sheetViews>
    <sheetView workbookViewId="0" showGridLines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" width="24" customWidth="1"/>
    <col min="3" max="9" width="8" customWidth="1"/>
    <col min="12" max="12" width="8" customWidth="1"/>
  </cols>
  <sheetData>
    <row r="1" ht="28" customHeight="1" spans="1:13" x14ac:dyDescent="0.25">
      <c r="A1" s="13" t="s">
        <v>16</v>
      </c>
      <c r="B1" s="13" t="s">
        <v>17</v>
      </c>
      <c r="C1" s="16" t="s">
        <v>49</v>
      </c>
      <c r="D1" s="16" t="s">
        <v>50</v>
      </c>
      <c r="E1" s="16" t="s">
        <v>51</v>
      </c>
      <c r="F1" s="16" t="s">
        <v>52</v>
      </c>
      <c r="G1" s="16" t="s">
        <v>53</v>
      </c>
      <c r="H1" s="16" t="s">
        <v>54</v>
      </c>
      <c r="I1" s="16" t="s">
        <v>55</v>
      </c>
      <c r="J1" s="13" t="s">
        <v>56</v>
      </c>
      <c r="K1" s="13" t="s">
        <v>57</v>
      </c>
      <c r="L1" s="13" t="s">
        <v>58</v>
      </c>
      <c r="M1" s="13" t="s">
        <v>59</v>
      </c>
    </row>
    <row r="2" spans="1:13" x14ac:dyDescent="0.25">
      <c r="A2" s="17">
        <f>IF('Staff'!A2="","",'Staff'!A2)</f>
      </c>
      <c r="B2" s="17">
        <f>IF('Staff'!B2="","",'Staff'!B2)</f>
      </c>
      <c r="C2" s="18" t="s">
        <v>56</v>
      </c>
      <c r="D2" s="18" t="s">
        <v>56</v>
      </c>
      <c r="E2" s="18" t="s">
        <v>56</v>
      </c>
      <c r="F2" s="18" t="s">
        <v>58</v>
      </c>
      <c r="G2" s="18" t="s">
        <v>57</v>
      </c>
      <c r="H2" s="18" t="s">
        <v>57</v>
      </c>
      <c r="I2" s="18" t="s">
        <v>58</v>
      </c>
      <c r="J2" s="19">
        <f>COUNTIF(C2:I2,"Day")</f>
      </c>
      <c r="K2" s="19">
        <f>COUNTIF(C2:I2,"Night")</f>
      </c>
      <c r="L2" s="19">
        <f>COUNTIF(C2:I2,"Off")</f>
      </c>
      <c r="M2" s="19">
        <f>COUNTIF(C2:I2,"Leave")</f>
      </c>
    </row>
    <row r="3" spans="1:13" x14ac:dyDescent="0.25">
      <c r="A3" s="20">
        <f>IF('Staff'!A3="","",'Staff'!A3)</f>
      </c>
      <c r="B3" s="20">
        <f>IF('Staff'!B3="","",'Staff'!B3)</f>
      </c>
      <c r="C3" s="18" t="s">
        <v>56</v>
      </c>
      <c r="D3" s="18" t="s">
        <v>58</v>
      </c>
      <c r="E3" s="18" t="s">
        <v>56</v>
      </c>
      <c r="F3" s="18" t="s">
        <v>56</v>
      </c>
      <c r="G3" s="18" t="s">
        <v>58</v>
      </c>
      <c r="H3" s="18" t="s">
        <v>56</v>
      </c>
      <c r="I3" s="18" t="s">
        <v>56</v>
      </c>
      <c r="J3" s="21">
        <f>COUNTIF(C3:I3,"Day")</f>
      </c>
      <c r="K3" s="21">
        <f>COUNTIF(C3:I3,"Night")</f>
      </c>
      <c r="L3" s="21">
        <f>COUNTIF(C3:I3,"Off")</f>
      </c>
      <c r="M3" s="21">
        <f>COUNTIF(C3:I3,"Leave")</f>
      </c>
    </row>
    <row r="4" spans="1:13" x14ac:dyDescent="0.25">
      <c r="A4" s="17">
        <f>IF('Staff'!A4="","",'Staff'!A4)</f>
      </c>
      <c r="B4" s="17">
        <f>IF('Staff'!B4="","",'Staff'!B4)</f>
      </c>
      <c r="C4" s="18" t="s">
        <v>57</v>
      </c>
      <c r="D4" s="18" t="s">
        <v>57</v>
      </c>
      <c r="E4" s="18" t="s">
        <v>58</v>
      </c>
      <c r="F4" s="18" t="s">
        <v>56</v>
      </c>
      <c r="G4" s="18" t="s">
        <v>56</v>
      </c>
      <c r="H4" s="18" t="s">
        <v>58</v>
      </c>
      <c r="I4" s="18" t="s">
        <v>57</v>
      </c>
      <c r="J4" s="19">
        <f>COUNTIF(C4:I4,"Day")</f>
      </c>
      <c r="K4" s="19">
        <f>COUNTIF(C4:I4,"Night")</f>
      </c>
      <c r="L4" s="19">
        <f>COUNTIF(C4:I4,"Off")</f>
      </c>
      <c r="M4" s="19">
        <f>COUNTIF(C4:I4,"Leave")</f>
      </c>
    </row>
    <row r="5" spans="1:13" x14ac:dyDescent="0.25">
      <c r="A5" s="20">
        <f>IF('Staff'!A5="","",'Staff'!A5)</f>
      </c>
      <c r="B5" s="20">
        <f>IF('Staff'!B5="","",'Staff'!B5)</f>
      </c>
      <c r="C5" s="18" t="s">
        <v>58</v>
      </c>
      <c r="D5" s="18" t="s">
        <v>56</v>
      </c>
      <c r="E5" s="18" t="s">
        <v>57</v>
      </c>
      <c r="F5" s="18" t="s">
        <v>57</v>
      </c>
      <c r="G5" s="18" t="s">
        <v>56</v>
      </c>
      <c r="H5" s="18" t="s">
        <v>58</v>
      </c>
      <c r="I5" s="18" t="s">
        <v>56</v>
      </c>
      <c r="J5" s="21">
        <f>COUNTIF(C5:I5,"Day")</f>
      </c>
      <c r="K5" s="21">
        <f>COUNTIF(C5:I5,"Night")</f>
      </c>
      <c r="L5" s="21">
        <f>COUNTIF(C5:I5,"Off")</f>
      </c>
      <c r="M5" s="21">
        <f>COUNTIF(C5:I5,"Leave")</f>
      </c>
    </row>
    <row r="6" spans="1:13" x14ac:dyDescent="0.25">
      <c r="A6" s="17">
        <f>IF('Staff'!A6="","",'Staff'!A6)</f>
      </c>
      <c r="B6" s="17">
        <f>IF('Staff'!B6="","",'Staff'!B6)</f>
      </c>
      <c r="C6" s="18" t="s">
        <v>56</v>
      </c>
      <c r="D6" s="18" t="s">
        <v>56</v>
      </c>
      <c r="E6" s="18" t="s">
        <v>58</v>
      </c>
      <c r="F6" s="18" t="s">
        <v>59</v>
      </c>
      <c r="G6" s="18" t="s">
        <v>56</v>
      </c>
      <c r="H6" s="18" t="s">
        <v>56</v>
      </c>
      <c r="I6" s="18" t="s">
        <v>58</v>
      </c>
      <c r="J6" s="19">
        <f>COUNTIF(C6:I6,"Day")</f>
      </c>
      <c r="K6" s="19">
        <f>COUNTIF(C6:I6,"Night")</f>
      </c>
      <c r="L6" s="19">
        <f>COUNTIF(C6:I6,"Off")</f>
      </c>
      <c r="M6" s="19">
        <f>COUNTIF(C6:I6,"Leave")</f>
      </c>
    </row>
    <row r="7" spans="1:13" x14ac:dyDescent="0.25">
      <c r="A7" s="20">
        <f>IF('Staff'!A7="","",'Staff'!A7)</f>
      </c>
      <c r="B7" s="20">
        <f>IF('Staff'!B7="","",'Staff'!B7)</f>
      </c>
      <c r="C7" s="18" t="s">
        <v>56</v>
      </c>
      <c r="D7" s="18" t="s">
        <v>56</v>
      </c>
      <c r="E7" s="18" t="s">
        <v>56</v>
      </c>
      <c r="F7" s="18" t="s">
        <v>56</v>
      </c>
      <c r="G7" s="18" t="s">
        <v>56</v>
      </c>
      <c r="H7" s="18" t="s">
        <v>58</v>
      </c>
      <c r="I7" s="18" t="s">
        <v>58</v>
      </c>
      <c r="J7" s="21">
        <f>COUNTIF(C7:I7,"Day")</f>
      </c>
      <c r="K7" s="21">
        <f>COUNTIF(C7:I7,"Night")</f>
      </c>
      <c r="L7" s="21">
        <f>COUNTIF(C7:I7,"Off")</f>
      </c>
      <c r="M7" s="21">
        <f>COUNTIF(C7:I7,"Leave")</f>
      </c>
    </row>
    <row r="8" spans="1:13" x14ac:dyDescent="0.25">
      <c r="A8" s="17">
        <f>IF('Staff'!A8="","",'Staff'!A8)</f>
      </c>
      <c r="B8" s="17">
        <f>IF('Staff'!B8="","",'Staff'!B8)</f>
      </c>
      <c r="C8" s="18" t="s">
        <v>57</v>
      </c>
      <c r="D8" s="18" t="s">
        <v>58</v>
      </c>
      <c r="E8" s="18" t="s">
        <v>57</v>
      </c>
      <c r="F8" s="18" t="s">
        <v>56</v>
      </c>
      <c r="G8" s="18" t="s">
        <v>58</v>
      </c>
      <c r="H8" s="18" t="s">
        <v>57</v>
      </c>
      <c r="I8" s="18" t="s">
        <v>56</v>
      </c>
      <c r="J8" s="19">
        <f>COUNTIF(C8:I8,"Day")</f>
      </c>
      <c r="K8" s="19">
        <f>COUNTIF(C8:I8,"Night")</f>
      </c>
      <c r="L8" s="19">
        <f>COUNTIF(C8:I8,"Off")</f>
      </c>
      <c r="M8" s="19">
        <f>COUNTIF(C8:I8,"Leave")</f>
      </c>
    </row>
    <row r="9" spans="1:13" x14ac:dyDescent="0.25">
      <c r="A9" s="20">
        <f>IF('Staff'!A9="","",'Staff'!A9)</f>
      </c>
      <c r="B9" s="20">
        <f>IF('Staff'!B9="","",'Staff'!B9)</f>
      </c>
      <c r="C9" s="18" t="s">
        <v>58</v>
      </c>
      <c r="D9" s="18" t="s">
        <v>56</v>
      </c>
      <c r="E9" s="18" t="s">
        <v>56</v>
      </c>
      <c r="F9" s="18" t="s">
        <v>57</v>
      </c>
      <c r="G9" s="18" t="s">
        <v>57</v>
      </c>
      <c r="H9" s="18" t="s">
        <v>56</v>
      </c>
      <c r="I9" s="18" t="s">
        <v>58</v>
      </c>
      <c r="J9" s="21">
        <f>COUNTIF(C9:I9,"Day")</f>
      </c>
      <c r="K9" s="21">
        <f>COUNTIF(C9:I9,"Night")</f>
      </c>
      <c r="L9" s="21">
        <f>COUNTIF(C9:I9,"Off")</f>
      </c>
      <c r="M9" s="21">
        <f>COUNTIF(C9:I9,"Leave")</f>
      </c>
    </row>
    <row r="10" spans="1:13" x14ac:dyDescent="0.25">
      <c r="A10" s="17">
        <f>IF('Staff'!A10="","",'Staff'!A10)</f>
      </c>
      <c r="B10" s="17">
        <f>IF('Staff'!B10="","",'Staff'!B10)</f>
      </c>
      <c r="C10" s="18"/>
      <c r="D10" s="18"/>
      <c r="E10" s="18"/>
      <c r="F10" s="18"/>
      <c r="G10" s="18"/>
      <c r="H10" s="18"/>
      <c r="I10" s="18"/>
      <c r="J10" s="19">
        <f>COUNTIF(C10:I10,"Day")</f>
      </c>
      <c r="K10" s="19">
        <f>COUNTIF(C10:I10,"Night")</f>
      </c>
      <c r="L10" s="19">
        <f>COUNTIF(C10:I10,"Off")</f>
      </c>
      <c r="M10" s="19">
        <f>COUNTIF(C10:I10,"Leave")</f>
      </c>
    </row>
    <row r="11" spans="1:13" x14ac:dyDescent="0.25">
      <c r="A11" s="20">
        <f>IF('Staff'!A11="","",'Staff'!A11)</f>
      </c>
      <c r="B11" s="20">
        <f>IF('Staff'!B11="","",'Staff'!B11)</f>
      </c>
      <c r="C11" s="18"/>
      <c r="D11" s="18"/>
      <c r="E11" s="18"/>
      <c r="F11" s="18"/>
      <c r="G11" s="18"/>
      <c r="H11" s="18"/>
      <c r="I11" s="18"/>
      <c r="J11" s="21">
        <f>COUNTIF(C11:I11,"Day")</f>
      </c>
      <c r="K11" s="21">
        <f>COUNTIF(C11:I11,"Night")</f>
      </c>
      <c r="L11" s="21">
        <f>COUNTIF(C11:I11,"Off")</f>
      </c>
      <c r="M11" s="21">
        <f>COUNTIF(C11:I11,"Leave")</f>
      </c>
    </row>
    <row r="12" spans="1:13" x14ac:dyDescent="0.25">
      <c r="A12" s="17">
        <f>IF('Staff'!A12="","",'Staff'!A12)</f>
      </c>
      <c r="B12" s="17">
        <f>IF('Staff'!B12="","",'Staff'!B12)</f>
      </c>
      <c r="C12" s="18"/>
      <c r="D12" s="18"/>
      <c r="E12" s="18"/>
      <c r="F12" s="18"/>
      <c r="G12" s="18"/>
      <c r="H12" s="18"/>
      <c r="I12" s="18"/>
      <c r="J12" s="19">
        <f>COUNTIF(C12:I12,"Day")</f>
      </c>
      <c r="K12" s="19">
        <f>COUNTIF(C12:I12,"Night")</f>
      </c>
      <c r="L12" s="19">
        <f>COUNTIF(C12:I12,"Off")</f>
      </c>
      <c r="M12" s="19">
        <f>COUNTIF(C12:I12,"Leave")</f>
      </c>
    </row>
    <row r="13" spans="1:13" x14ac:dyDescent="0.25">
      <c r="A13" s="20">
        <f>IF('Staff'!A13="","",'Staff'!A13)</f>
      </c>
      <c r="B13" s="20">
        <f>IF('Staff'!B13="","",'Staff'!B13)</f>
      </c>
      <c r="C13" s="18"/>
      <c r="D13" s="18"/>
      <c r="E13" s="18"/>
      <c r="F13" s="18"/>
      <c r="G13" s="18"/>
      <c r="H13" s="18"/>
      <c r="I13" s="18"/>
      <c r="J13" s="21">
        <f>COUNTIF(C13:I13,"Day")</f>
      </c>
      <c r="K13" s="21">
        <f>COUNTIF(C13:I13,"Night")</f>
      </c>
      <c r="L13" s="21">
        <f>COUNTIF(C13:I13,"Off")</f>
      </c>
      <c r="M13" s="21">
        <f>COUNTIF(C13:I13,"Leave")</f>
      </c>
    </row>
    <row r="14" spans="1:13" x14ac:dyDescent="0.25">
      <c r="A14" s="17">
        <f>IF('Staff'!A14="","",'Staff'!A14)</f>
      </c>
      <c r="B14" s="17">
        <f>IF('Staff'!B14="","",'Staff'!B14)</f>
      </c>
      <c r="C14" s="18"/>
      <c r="D14" s="18"/>
      <c r="E14" s="18"/>
      <c r="F14" s="18"/>
      <c r="G14" s="18"/>
      <c r="H14" s="18"/>
      <c r="I14" s="18"/>
      <c r="J14" s="19">
        <f>COUNTIF(C14:I14,"Day")</f>
      </c>
      <c r="K14" s="19">
        <f>COUNTIF(C14:I14,"Night")</f>
      </c>
      <c r="L14" s="19">
        <f>COUNTIF(C14:I14,"Off")</f>
      </c>
      <c r="M14" s="19">
        <f>COUNTIF(C14:I14,"Leave")</f>
      </c>
    </row>
    <row r="15" spans="1:13" x14ac:dyDescent="0.25">
      <c r="A15" s="20">
        <f>IF('Staff'!A15="","",'Staff'!A15)</f>
      </c>
      <c r="B15" s="20">
        <f>IF('Staff'!B15="","",'Staff'!B15)</f>
      </c>
      <c r="C15" s="18"/>
      <c r="D15" s="18"/>
      <c r="E15" s="18"/>
      <c r="F15" s="18"/>
      <c r="G15" s="18"/>
      <c r="H15" s="18"/>
      <c r="I15" s="18"/>
      <c r="J15" s="21">
        <f>COUNTIF(C15:I15,"Day")</f>
      </c>
      <c r="K15" s="21">
        <f>COUNTIF(C15:I15,"Night")</f>
      </c>
      <c r="L15" s="21">
        <f>COUNTIF(C15:I15,"Off")</f>
      </c>
      <c r="M15" s="21">
        <f>COUNTIF(C15:I15,"Leave")</f>
      </c>
    </row>
    <row r="16" spans="1:13" x14ac:dyDescent="0.25">
      <c r="A16" s="17">
        <f>IF('Staff'!A16="","",'Staff'!A16)</f>
      </c>
      <c r="B16" s="17">
        <f>IF('Staff'!B16="","",'Staff'!B16)</f>
      </c>
      <c r="C16" s="18"/>
      <c r="D16" s="18"/>
      <c r="E16" s="18"/>
      <c r="F16" s="18"/>
      <c r="G16" s="18"/>
      <c r="H16" s="18"/>
      <c r="I16" s="18"/>
      <c r="J16" s="19">
        <f>COUNTIF(C16:I16,"Day")</f>
      </c>
      <c r="K16" s="19">
        <f>COUNTIF(C16:I16,"Night")</f>
      </c>
      <c r="L16" s="19">
        <f>COUNTIF(C16:I16,"Off")</f>
      </c>
      <c r="M16" s="19">
        <f>COUNTIF(C16:I16,"Leave")</f>
      </c>
    </row>
    <row r="17" spans="1:13" x14ac:dyDescent="0.25">
      <c r="A17" s="20">
        <f>IF('Staff'!A17="","",'Staff'!A17)</f>
      </c>
      <c r="B17" s="20">
        <f>IF('Staff'!B17="","",'Staff'!B17)</f>
      </c>
      <c r="C17" s="18"/>
      <c r="D17" s="18"/>
      <c r="E17" s="18"/>
      <c r="F17" s="18"/>
      <c r="G17" s="18"/>
      <c r="H17" s="18"/>
      <c r="I17" s="18"/>
      <c r="J17" s="21">
        <f>COUNTIF(C17:I17,"Day")</f>
      </c>
      <c r="K17" s="21">
        <f>COUNTIF(C17:I17,"Night")</f>
      </c>
      <c r="L17" s="21">
        <f>COUNTIF(C17:I17,"Off")</f>
      </c>
      <c r="M17" s="21">
        <f>COUNTIF(C17:I17,"Leave")</f>
      </c>
    </row>
    <row r="18" spans="1:13" x14ac:dyDescent="0.25">
      <c r="A18" s="17">
        <f>IF('Staff'!A18="","",'Staff'!A18)</f>
      </c>
      <c r="B18" s="17">
        <f>IF('Staff'!B18="","",'Staff'!B18)</f>
      </c>
      <c r="C18" s="18"/>
      <c r="D18" s="18"/>
      <c r="E18" s="18"/>
      <c r="F18" s="18"/>
      <c r="G18" s="18"/>
      <c r="H18" s="18"/>
      <c r="I18" s="18"/>
      <c r="J18" s="19">
        <f>COUNTIF(C18:I18,"Day")</f>
      </c>
      <c r="K18" s="19">
        <f>COUNTIF(C18:I18,"Night")</f>
      </c>
      <c r="L18" s="19">
        <f>COUNTIF(C18:I18,"Off")</f>
      </c>
      <c r="M18" s="19">
        <f>COUNTIF(C18:I18,"Leave")</f>
      </c>
    </row>
    <row r="19" spans="1:13" x14ac:dyDescent="0.25">
      <c r="A19" s="20">
        <f>IF('Staff'!A19="","",'Staff'!A19)</f>
      </c>
      <c r="B19" s="20">
        <f>IF('Staff'!B19="","",'Staff'!B19)</f>
      </c>
      <c r="C19" s="18"/>
      <c r="D19" s="18"/>
      <c r="E19" s="18"/>
      <c r="F19" s="18"/>
      <c r="G19" s="18"/>
      <c r="H19" s="18"/>
      <c r="I19" s="18"/>
      <c r="J19" s="21">
        <f>COUNTIF(C19:I19,"Day")</f>
      </c>
      <c r="K19" s="21">
        <f>COUNTIF(C19:I19,"Night")</f>
      </c>
      <c r="L19" s="21">
        <f>COUNTIF(C19:I19,"Off")</f>
      </c>
      <c r="M19" s="21">
        <f>COUNTIF(C19:I19,"Leave")</f>
      </c>
    </row>
    <row r="20" spans="1:13" x14ac:dyDescent="0.25">
      <c r="A20" s="17">
        <f>IF('Staff'!A20="","",'Staff'!A20)</f>
      </c>
      <c r="B20" s="17">
        <f>IF('Staff'!B20="","",'Staff'!B20)</f>
      </c>
      <c r="C20" s="18"/>
      <c r="D20" s="18"/>
      <c r="E20" s="18"/>
      <c r="F20" s="18"/>
      <c r="G20" s="18"/>
      <c r="H20" s="18"/>
      <c r="I20" s="18"/>
      <c r="J20" s="19">
        <f>COUNTIF(C20:I20,"Day")</f>
      </c>
      <c r="K20" s="19">
        <f>COUNTIF(C20:I20,"Night")</f>
      </c>
      <c r="L20" s="19">
        <f>COUNTIF(C20:I20,"Off")</f>
      </c>
      <c r="M20" s="19">
        <f>COUNTIF(C20:I20,"Leave")</f>
      </c>
    </row>
    <row r="21" spans="1:13" x14ac:dyDescent="0.25">
      <c r="A21" s="20">
        <f>IF('Staff'!A21="","",'Staff'!A21)</f>
      </c>
      <c r="B21" s="20">
        <f>IF('Staff'!B21="","",'Staff'!B21)</f>
      </c>
      <c r="C21" s="18"/>
      <c r="D21" s="18"/>
      <c r="E21" s="18"/>
      <c r="F21" s="18"/>
      <c r="G21" s="18"/>
      <c r="H21" s="18"/>
      <c r="I21" s="18"/>
      <c r="J21" s="21">
        <f>COUNTIF(C21:I21,"Day")</f>
      </c>
      <c r="K21" s="21">
        <f>COUNTIF(C21:I21,"Night")</f>
      </c>
      <c r="L21" s="21">
        <f>COUNTIF(C21:I21,"Off")</f>
      </c>
      <c r="M21" s="21">
        <f>COUNTIF(C21:I21,"Leave")</f>
      </c>
    </row>
    <row r="23" spans="2:2" x14ac:dyDescent="0.25">
      <c r="B23" s="22" t="s">
        <v>60</v>
      </c>
    </row>
    <row r="24" spans="2:11" x14ac:dyDescent="0.25">
      <c r="B24" s="13" t="s">
        <v>61</v>
      </c>
      <c r="C24" s="19">
        <f>COUNTIF(C$2:C$21,"Day")</f>
      </c>
      <c r="D24" s="19">
        <f>COUNTIF(D$2:D$21,"Day")</f>
      </c>
      <c r="E24" s="19">
        <f>COUNTIF(E$2:E$21,"Day")</f>
      </c>
      <c r="F24" s="19">
        <f>COUNTIF(F$2:F$21,"Day")</f>
      </c>
      <c r="G24" s="19">
        <f>COUNTIF(G$2:G$21,"Day")</f>
      </c>
      <c r="H24" s="19">
        <f>COUNTIF(H$2:H$21,"Day")</f>
      </c>
      <c r="I24" s="19">
        <f>COUNTIF(I$2:I$21,"Day")</f>
      </c>
      <c r="J24" s="23" t="s">
        <v>62</v>
      </c>
      <c r="K24" s="24">
        <v>2</v>
      </c>
    </row>
    <row r="25" spans="2:11" x14ac:dyDescent="0.25">
      <c r="B25" s="13" t="s">
        <v>63</v>
      </c>
      <c r="C25" s="19">
        <f>COUNTIF(C$2:C$21,"Night")</f>
      </c>
      <c r="D25" s="19">
        <f>COUNTIF(D$2:D$21,"Night")</f>
      </c>
      <c r="E25" s="19">
        <f>COUNTIF(E$2:E$21,"Night")</f>
      </c>
      <c r="F25" s="19">
        <f>COUNTIF(F$2:F$21,"Night")</f>
      </c>
      <c r="G25" s="19">
        <f>COUNTIF(G$2:G$21,"Night")</f>
      </c>
      <c r="H25" s="19">
        <f>COUNTIF(H$2:H$21,"Night")</f>
      </c>
      <c r="I25" s="19">
        <f>COUNTIF(I$2:I$21,"Night")</f>
      </c>
      <c r="J25" s="23" t="s">
        <v>64</v>
      </c>
      <c r="K25" s="24">
        <v>1</v>
      </c>
    </row>
    <row r="26" spans="2:9" x14ac:dyDescent="0.25">
      <c r="B26" s="13" t="s">
        <v>65</v>
      </c>
      <c r="C26" s="19">
        <f>C24+C25</f>
      </c>
      <c r="D26" s="19">
        <f>D24+D25</f>
      </c>
      <c r="E26" s="19">
        <f>E24+E25</f>
      </c>
      <c r="F26" s="19">
        <f>F24+F25</f>
      </c>
      <c r="G26" s="19">
        <f>G24+G25</f>
      </c>
      <c r="H26" s="19">
        <f>H24+H25</f>
      </c>
      <c r="I26" s="19">
        <f>I24+I25</f>
      </c>
    </row>
    <row r="27" spans="2:9" x14ac:dyDescent="0.25">
      <c r="B27" s="13" t="s">
        <v>66</v>
      </c>
      <c r="C27" s="25">
        <f>IF(OR(C24&lt;$K$24,C25&lt;$K$25),"GAP","OK")</f>
      </c>
      <c r="D27" s="25">
        <f>IF(OR(D24&lt;$K$24,D25&lt;$K$25),"GAP","OK")</f>
      </c>
      <c r="E27" s="25">
        <f>IF(OR(E24&lt;$K$24,E25&lt;$K$25),"GAP","OK")</f>
      </c>
      <c r="F27" s="25">
        <f>IF(OR(F24&lt;$K$24,F25&lt;$K$25),"GAP","OK")</f>
      </c>
      <c r="G27" s="25">
        <f>IF(OR(G24&lt;$K$24,G25&lt;$K$25),"GAP","OK")</f>
      </c>
      <c r="H27" s="25">
        <f>IF(OR(H24&lt;$K$24,H25&lt;$K$25),"GAP","OK")</f>
      </c>
      <c r="I27" s="25">
        <f>IF(OR(I24&lt;$K$24,I25&lt;$K$25),"GAP","OK")</f>
      </c>
    </row>
  </sheetData>
  <sheetProtection sheet="1" formatColumns="0" formatRows="0" sort="0" autoFilter="0"/>
  <conditionalFormatting sqref="C2:I21">
    <cfRule type="containsText" dxfId="0" priority="1">
      <formula>NOT(ISERROR(SEARCH("Leave",C2)))</formula>
    </cfRule>
    <cfRule type="containsText" dxfId="1" priority="2">
      <formula>NOT(ISERROR(SEARCH("Night",C2)))</formula>
    </cfRule>
    <cfRule type="containsText" dxfId="2" priority="3">
      <formula>NOT(ISERROR(SEARCH("Off",C2)))</formula>
    </cfRule>
    <cfRule type="containsText" dxfId="3" priority="4">
      <formula>NOT(ISERROR(SEARCH("Day",C2)))</formula>
    </cfRule>
  </conditionalFormatting>
  <conditionalFormatting sqref="C27:I27">
    <cfRule type="containsText" dxfId="4" priority="1">
      <formula>NOT(ISERROR(SEARCH("GAP",C27)))</formula>
    </cfRule>
    <cfRule type="containsText" dxfId="5" priority="2">
      <formula>NOT(ISERROR(SEARCH("OK",C27)))</formula>
    </cfRule>
  </conditionalFormatting>
  <dataValidations count="2">
    <dataValidation type="list" allowBlank="1" sqref="C10:I21">
      <formula1>"Day,Night,Off,Leave"</formula1>
    </dataValidation>
    <dataValidation type="list" allowBlank="1" sqref="C2:I21">
      <formula1>"Day,Night,Off,Leave"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G6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20" customWidth="1"/>
    <col min="3" max="4" width="14" customWidth="1"/>
    <col min="6" max="6" width="14" customWidth="1"/>
    <col min="7" max="7" width="30" customWidth="1"/>
  </cols>
  <sheetData>
    <row r="1" ht="26" customHeight="1" spans="1:7" x14ac:dyDescent="0.25">
      <c r="A1" s="13" t="s">
        <v>67</v>
      </c>
      <c r="B1" s="13" t="s">
        <v>68</v>
      </c>
      <c r="C1" s="13" t="s">
        <v>69</v>
      </c>
      <c r="D1" s="13" t="s">
        <v>70</v>
      </c>
      <c r="E1" s="13" t="s">
        <v>71</v>
      </c>
      <c r="F1" s="13" t="s">
        <v>66</v>
      </c>
      <c r="G1" s="13" t="s">
        <v>72</v>
      </c>
    </row>
    <row r="2" spans="1:7" x14ac:dyDescent="0.25">
      <c r="A2" s="14" t="s">
        <v>36</v>
      </c>
      <c r="B2" s="14" t="s">
        <v>73</v>
      </c>
      <c r="C2" s="26">
        <v>46233</v>
      </c>
      <c r="D2" s="26">
        <v>46237</v>
      </c>
      <c r="E2" s="19">
        <f>IF(OR(C2="",D2=""),"",D2-C2+1)</f>
      </c>
      <c r="F2" s="14" t="s">
        <v>74</v>
      </c>
      <c r="G2" s="14" t="s">
        <v>75</v>
      </c>
    </row>
    <row r="3" spans="1:7" x14ac:dyDescent="0.25">
      <c r="A3" s="14" t="s">
        <v>44</v>
      </c>
      <c r="B3" s="14" t="s">
        <v>76</v>
      </c>
      <c r="C3" s="26">
        <v>46239</v>
      </c>
      <c r="D3" s="26">
        <v>46240</v>
      </c>
      <c r="E3" s="19">
        <f>IF(OR(C3="",D3=""),"",D3-C3+1)</f>
      </c>
      <c r="F3" s="14" t="s">
        <v>77</v>
      </c>
      <c r="G3" s="14" t="s">
        <v>78</v>
      </c>
    </row>
    <row r="4" spans="1:7" x14ac:dyDescent="0.25">
      <c r="A4" s="14"/>
      <c r="B4" s="14"/>
      <c r="C4" s="26"/>
      <c r="D4" s="26"/>
      <c r="E4" s="19">
        <f>IF(OR(C4="",D4=""),"",D4-C4+1)</f>
      </c>
      <c r="F4" s="14"/>
      <c r="G4" s="14"/>
    </row>
    <row r="5" spans="1:7" x14ac:dyDescent="0.25">
      <c r="A5" s="15"/>
      <c r="B5" s="15"/>
      <c r="C5" s="27"/>
      <c r="D5" s="27"/>
      <c r="E5" s="21">
        <f>IF(OR(C5="",D5=""),"",D5-C5+1)</f>
      </c>
      <c r="F5" s="15"/>
      <c r="G5" s="15"/>
    </row>
    <row r="6" spans="1:7" x14ac:dyDescent="0.25">
      <c r="A6" s="14"/>
      <c r="B6" s="14"/>
      <c r="C6" s="26"/>
      <c r="D6" s="26"/>
      <c r="E6" s="19">
        <f>IF(OR(C6="",D6=""),"",D6-C6+1)</f>
      </c>
      <c r="F6" s="14"/>
      <c r="G6" s="14"/>
    </row>
    <row r="7" spans="1:7" x14ac:dyDescent="0.25">
      <c r="A7" s="15"/>
      <c r="B7" s="15"/>
      <c r="C7" s="27"/>
      <c r="D7" s="27"/>
      <c r="E7" s="21">
        <f>IF(OR(C7="",D7=""),"",D7-C7+1)</f>
      </c>
      <c r="F7" s="15"/>
      <c r="G7" s="15"/>
    </row>
    <row r="8" spans="1:7" x14ac:dyDescent="0.25">
      <c r="A8" s="14"/>
      <c r="B8" s="14"/>
      <c r="C8" s="26"/>
      <c r="D8" s="26"/>
      <c r="E8" s="19">
        <f>IF(OR(C8="",D8=""),"",D8-C8+1)</f>
      </c>
      <c r="F8" s="14"/>
      <c r="G8" s="14"/>
    </row>
    <row r="9" spans="1:7" x14ac:dyDescent="0.25">
      <c r="A9" s="15"/>
      <c r="B9" s="15"/>
      <c r="C9" s="27"/>
      <c r="D9" s="27"/>
      <c r="E9" s="21">
        <f>IF(OR(C9="",D9=""),"",D9-C9+1)</f>
      </c>
      <c r="F9" s="15"/>
      <c r="G9" s="15"/>
    </row>
    <row r="10" spans="1:7" x14ac:dyDescent="0.25">
      <c r="A10" s="14"/>
      <c r="B10" s="14"/>
      <c r="C10" s="26"/>
      <c r="D10" s="26"/>
      <c r="E10" s="19">
        <f>IF(OR(C10="",D10=""),"",D10-C10+1)</f>
      </c>
      <c r="F10" s="14"/>
      <c r="G10" s="14"/>
    </row>
    <row r="11" spans="1:7" x14ac:dyDescent="0.25">
      <c r="A11" s="15"/>
      <c r="B11" s="15"/>
      <c r="C11" s="27"/>
      <c r="D11" s="27"/>
      <c r="E11" s="21">
        <f>IF(OR(C11="",D11=""),"",D11-C11+1)</f>
      </c>
      <c r="F11" s="15"/>
      <c r="G11" s="15"/>
    </row>
    <row r="12" spans="1:7" x14ac:dyDescent="0.25">
      <c r="A12" s="14"/>
      <c r="B12" s="14"/>
      <c r="C12" s="26"/>
      <c r="D12" s="26"/>
      <c r="E12" s="19">
        <f>IF(OR(C12="",D12=""),"",D12-C12+1)</f>
      </c>
      <c r="F12" s="14"/>
      <c r="G12" s="14"/>
    </row>
    <row r="13" spans="1:7" x14ac:dyDescent="0.25">
      <c r="A13" s="15"/>
      <c r="B13" s="15"/>
      <c r="C13" s="27"/>
      <c r="D13" s="27"/>
      <c r="E13" s="21">
        <f>IF(OR(C13="",D13=""),"",D13-C13+1)</f>
      </c>
      <c r="F13" s="15"/>
      <c r="G13" s="15"/>
    </row>
    <row r="14" spans="1:7" x14ac:dyDescent="0.25">
      <c r="A14" s="14"/>
      <c r="B14" s="14"/>
      <c r="C14" s="26"/>
      <c r="D14" s="26"/>
      <c r="E14" s="19">
        <f>IF(OR(C14="",D14=""),"",D14-C14+1)</f>
      </c>
      <c r="F14" s="14"/>
      <c r="G14" s="14"/>
    </row>
    <row r="15" spans="1:7" x14ac:dyDescent="0.25">
      <c r="A15" s="15"/>
      <c r="B15" s="15"/>
      <c r="C15" s="27"/>
      <c r="D15" s="27"/>
      <c r="E15" s="21">
        <f>IF(OR(C15="",D15=""),"",D15-C15+1)</f>
      </c>
      <c r="F15" s="15"/>
      <c r="G15" s="15"/>
    </row>
    <row r="16" spans="1:7" x14ac:dyDescent="0.25">
      <c r="A16" s="14"/>
      <c r="B16" s="14"/>
      <c r="C16" s="26"/>
      <c r="D16" s="26"/>
      <c r="E16" s="19">
        <f>IF(OR(C16="",D16=""),"",D16-C16+1)</f>
      </c>
      <c r="F16" s="14"/>
      <c r="G16" s="14"/>
    </row>
    <row r="17" spans="1:7" x14ac:dyDescent="0.25">
      <c r="A17" s="15"/>
      <c r="B17" s="15"/>
      <c r="C17" s="27"/>
      <c r="D17" s="27"/>
      <c r="E17" s="21">
        <f>IF(OR(C17="",D17=""),"",D17-C17+1)</f>
      </c>
      <c r="F17" s="15"/>
      <c r="G17" s="15"/>
    </row>
    <row r="18" spans="1:7" x14ac:dyDescent="0.25">
      <c r="A18" s="14"/>
      <c r="B18" s="14"/>
      <c r="C18" s="26"/>
      <c r="D18" s="26"/>
      <c r="E18" s="19">
        <f>IF(OR(C18="",D18=""),"",D18-C18+1)</f>
      </c>
      <c r="F18" s="14"/>
      <c r="G18" s="14"/>
    </row>
    <row r="19" spans="1:7" x14ac:dyDescent="0.25">
      <c r="A19" s="15"/>
      <c r="B19" s="15"/>
      <c r="C19" s="27"/>
      <c r="D19" s="27"/>
      <c r="E19" s="21">
        <f>IF(OR(C19="",D19=""),"",D19-C19+1)</f>
      </c>
      <c r="F19" s="15"/>
      <c r="G19" s="15"/>
    </row>
    <row r="20" spans="1:7" x14ac:dyDescent="0.25">
      <c r="A20" s="14"/>
      <c r="B20" s="14"/>
      <c r="C20" s="26"/>
      <c r="D20" s="26"/>
      <c r="E20" s="19">
        <f>IF(OR(C20="",D20=""),"",D20-C20+1)</f>
      </c>
      <c r="F20" s="14"/>
      <c r="G20" s="14"/>
    </row>
    <row r="21" spans="1:7" x14ac:dyDescent="0.25">
      <c r="A21" s="15"/>
      <c r="B21" s="15"/>
      <c r="C21" s="27"/>
      <c r="D21" s="27"/>
      <c r="E21" s="21">
        <f>IF(OR(C21="",D21=""),"",D21-C21+1)</f>
      </c>
      <c r="F21" s="15"/>
      <c r="G21" s="15"/>
    </row>
    <row r="22" spans="1:7" x14ac:dyDescent="0.25">
      <c r="A22" s="14"/>
      <c r="B22" s="14"/>
      <c r="C22" s="26"/>
      <c r="D22" s="26"/>
      <c r="E22" s="19">
        <f>IF(OR(C22="",D22=""),"",D22-C22+1)</f>
      </c>
      <c r="F22" s="14"/>
      <c r="G22" s="14"/>
    </row>
    <row r="23" spans="1:7" x14ac:dyDescent="0.25">
      <c r="A23" s="15"/>
      <c r="B23" s="15"/>
      <c r="C23" s="27"/>
      <c r="D23" s="27"/>
      <c r="E23" s="21">
        <f>IF(OR(C23="",D23=""),"",D23-C23+1)</f>
      </c>
      <c r="F23" s="15"/>
      <c r="G23" s="15"/>
    </row>
    <row r="24" spans="1:7" x14ac:dyDescent="0.25">
      <c r="A24" s="14"/>
      <c r="B24" s="14"/>
      <c r="C24" s="26"/>
      <c r="D24" s="26"/>
      <c r="E24" s="19">
        <f>IF(OR(C24="",D24=""),"",D24-C24+1)</f>
      </c>
      <c r="F24" s="14"/>
      <c r="G24" s="14"/>
    </row>
    <row r="25" spans="1:7" x14ac:dyDescent="0.25">
      <c r="A25" s="15"/>
      <c r="B25" s="15"/>
      <c r="C25" s="27"/>
      <c r="D25" s="27"/>
      <c r="E25" s="21">
        <f>IF(OR(C25="",D25=""),"",D25-C25+1)</f>
      </c>
      <c r="F25" s="15"/>
      <c r="G25" s="15"/>
    </row>
    <row r="26" spans="1:7" x14ac:dyDescent="0.25">
      <c r="A26" s="14"/>
      <c r="B26" s="14"/>
      <c r="C26" s="26"/>
      <c r="D26" s="26"/>
      <c r="E26" s="19">
        <f>IF(OR(C26="",D26=""),"",D26-C26+1)</f>
      </c>
      <c r="F26" s="14"/>
      <c r="G26" s="14"/>
    </row>
    <row r="27" spans="1:7" x14ac:dyDescent="0.25">
      <c r="A27" s="15"/>
      <c r="B27" s="15"/>
      <c r="C27" s="27"/>
      <c r="D27" s="27"/>
      <c r="E27" s="21">
        <f>IF(OR(C27="",D27=""),"",D27-C27+1)</f>
      </c>
      <c r="F27" s="15"/>
      <c r="G27" s="15"/>
    </row>
    <row r="28" spans="1:7" x14ac:dyDescent="0.25">
      <c r="A28" s="14"/>
      <c r="B28" s="14"/>
      <c r="C28" s="26"/>
      <c r="D28" s="26"/>
      <c r="E28" s="19">
        <f>IF(OR(C28="",D28=""),"",D28-C28+1)</f>
      </c>
      <c r="F28" s="14"/>
      <c r="G28" s="14"/>
    </row>
    <row r="29" spans="1:7" x14ac:dyDescent="0.25">
      <c r="A29" s="15"/>
      <c r="B29" s="15"/>
      <c r="C29" s="27"/>
      <c r="D29" s="27"/>
      <c r="E29" s="21">
        <f>IF(OR(C29="",D29=""),"",D29-C29+1)</f>
      </c>
      <c r="F29" s="15"/>
      <c r="G29" s="15"/>
    </row>
    <row r="30" spans="1:7" x14ac:dyDescent="0.25">
      <c r="A30" s="14"/>
      <c r="B30" s="14"/>
      <c r="C30" s="26"/>
      <c r="D30" s="26"/>
      <c r="E30" s="19">
        <f>IF(OR(C30="",D30=""),"",D30-C30+1)</f>
      </c>
      <c r="F30" s="14"/>
      <c r="G30" s="14"/>
    </row>
    <row r="31" spans="1:7" x14ac:dyDescent="0.25">
      <c r="A31" s="15"/>
      <c r="B31" s="15"/>
      <c r="C31" s="27"/>
      <c r="D31" s="27"/>
      <c r="E31" s="21">
        <f>IF(OR(C31="",D31=""),"",D31-C31+1)</f>
      </c>
      <c r="F31" s="15"/>
      <c r="G31" s="15"/>
    </row>
    <row r="32" spans="1:7" x14ac:dyDescent="0.25">
      <c r="A32" s="14"/>
      <c r="B32" s="14"/>
      <c r="C32" s="26"/>
      <c r="D32" s="26"/>
      <c r="E32" s="19">
        <f>IF(OR(C32="",D32=""),"",D32-C32+1)</f>
      </c>
      <c r="F32" s="14"/>
      <c r="G32" s="14"/>
    </row>
    <row r="33" spans="1:7" x14ac:dyDescent="0.25">
      <c r="A33" s="15"/>
      <c r="B33" s="15"/>
      <c r="C33" s="27"/>
      <c r="D33" s="27"/>
      <c r="E33" s="21">
        <f>IF(OR(C33="",D33=""),"",D33-C33+1)</f>
      </c>
      <c r="F33" s="15"/>
      <c r="G33" s="15"/>
    </row>
    <row r="34" spans="1:7" x14ac:dyDescent="0.25">
      <c r="A34" s="14"/>
      <c r="B34" s="14"/>
      <c r="C34" s="26"/>
      <c r="D34" s="26"/>
      <c r="E34" s="19">
        <f>IF(OR(C34="",D34=""),"",D34-C34+1)</f>
      </c>
      <c r="F34" s="14"/>
      <c r="G34" s="14"/>
    </row>
    <row r="35" spans="1:7" x14ac:dyDescent="0.25">
      <c r="A35" s="15"/>
      <c r="B35" s="15"/>
      <c r="C35" s="27"/>
      <c r="D35" s="27"/>
      <c r="E35" s="21">
        <f>IF(OR(C35="",D35=""),"",D35-C35+1)</f>
      </c>
      <c r="F35" s="15"/>
      <c r="G35" s="15"/>
    </row>
    <row r="36" spans="1:7" x14ac:dyDescent="0.25">
      <c r="A36" s="14"/>
      <c r="B36" s="14"/>
      <c r="C36" s="26"/>
      <c r="D36" s="26"/>
      <c r="E36" s="19">
        <f>IF(OR(C36="",D36=""),"",D36-C36+1)</f>
      </c>
      <c r="F36" s="14"/>
      <c r="G36" s="14"/>
    </row>
    <row r="37" spans="1:7" x14ac:dyDescent="0.25">
      <c r="A37" s="15"/>
      <c r="B37" s="15"/>
      <c r="C37" s="27"/>
      <c r="D37" s="27"/>
      <c r="E37" s="21">
        <f>IF(OR(C37="",D37=""),"",D37-C37+1)</f>
      </c>
      <c r="F37" s="15"/>
      <c r="G37" s="15"/>
    </row>
    <row r="38" spans="1:7" x14ac:dyDescent="0.25">
      <c r="A38" s="14"/>
      <c r="B38" s="14"/>
      <c r="C38" s="26"/>
      <c r="D38" s="26"/>
      <c r="E38" s="19">
        <f>IF(OR(C38="",D38=""),"",D38-C38+1)</f>
      </c>
      <c r="F38" s="14"/>
      <c r="G38" s="14"/>
    </row>
    <row r="39" spans="1:7" x14ac:dyDescent="0.25">
      <c r="A39" s="15"/>
      <c r="B39" s="15"/>
      <c r="C39" s="27"/>
      <c r="D39" s="27"/>
      <c r="E39" s="21">
        <f>IF(OR(C39="",D39=""),"",D39-C39+1)</f>
      </c>
      <c r="F39" s="15"/>
      <c r="G39" s="15"/>
    </row>
    <row r="40" spans="1:7" x14ac:dyDescent="0.25">
      <c r="A40" s="14"/>
      <c r="B40" s="14"/>
      <c r="C40" s="26"/>
      <c r="D40" s="26"/>
      <c r="E40" s="19">
        <f>IF(OR(C40="",D40=""),"",D40-C40+1)</f>
      </c>
      <c r="F40" s="14"/>
      <c r="G40" s="14"/>
    </row>
    <row r="41" spans="1:7" x14ac:dyDescent="0.25">
      <c r="A41" s="15"/>
      <c r="B41" s="15"/>
      <c r="C41" s="27"/>
      <c r="D41" s="27"/>
      <c r="E41" s="21">
        <f>IF(OR(C41="",D41=""),"",D41-C41+1)</f>
      </c>
      <c r="F41" s="15"/>
      <c r="G41" s="15"/>
    </row>
    <row r="42" spans="1:7" x14ac:dyDescent="0.25">
      <c r="A42" s="14"/>
      <c r="B42" s="14"/>
      <c r="C42" s="26"/>
      <c r="D42" s="26"/>
      <c r="E42" s="19">
        <f>IF(OR(C42="",D42=""),"",D42-C42+1)</f>
      </c>
      <c r="F42" s="14"/>
      <c r="G42" s="14"/>
    </row>
    <row r="43" spans="1:7" x14ac:dyDescent="0.25">
      <c r="A43" s="15"/>
      <c r="B43" s="15"/>
      <c r="C43" s="27"/>
      <c r="D43" s="27"/>
      <c r="E43" s="21">
        <f>IF(OR(C43="",D43=""),"",D43-C43+1)</f>
      </c>
      <c r="F43" s="15"/>
      <c r="G43" s="15"/>
    </row>
    <row r="44" spans="1:7" x14ac:dyDescent="0.25">
      <c r="A44" s="14"/>
      <c r="B44" s="14"/>
      <c r="C44" s="26"/>
      <c r="D44" s="26"/>
      <c r="E44" s="19">
        <f>IF(OR(C44="",D44=""),"",D44-C44+1)</f>
      </c>
      <c r="F44" s="14"/>
      <c r="G44" s="14"/>
    </row>
    <row r="45" spans="1:7" x14ac:dyDescent="0.25">
      <c r="A45" s="15"/>
      <c r="B45" s="15"/>
      <c r="C45" s="27"/>
      <c r="D45" s="27"/>
      <c r="E45" s="21">
        <f>IF(OR(C45="",D45=""),"",D45-C45+1)</f>
      </c>
      <c r="F45" s="15"/>
      <c r="G45" s="15"/>
    </row>
    <row r="46" spans="1:7" x14ac:dyDescent="0.25">
      <c r="A46" s="14"/>
      <c r="B46" s="14"/>
      <c r="C46" s="26"/>
      <c r="D46" s="26"/>
      <c r="E46" s="19">
        <f>IF(OR(C46="",D46=""),"",D46-C46+1)</f>
      </c>
      <c r="F46" s="14"/>
      <c r="G46" s="14"/>
    </row>
    <row r="47" spans="1:7" x14ac:dyDescent="0.25">
      <c r="A47" s="15"/>
      <c r="B47" s="15"/>
      <c r="C47" s="27"/>
      <c r="D47" s="27"/>
      <c r="E47" s="21">
        <f>IF(OR(C47="",D47=""),"",D47-C47+1)</f>
      </c>
      <c r="F47" s="15"/>
      <c r="G47" s="15"/>
    </row>
    <row r="48" spans="1:7" x14ac:dyDescent="0.25">
      <c r="A48" s="14"/>
      <c r="B48" s="14"/>
      <c r="C48" s="26"/>
      <c r="D48" s="26"/>
      <c r="E48" s="19">
        <f>IF(OR(C48="",D48=""),"",D48-C48+1)</f>
      </c>
      <c r="F48" s="14"/>
      <c r="G48" s="14"/>
    </row>
    <row r="49" spans="1:7" x14ac:dyDescent="0.25">
      <c r="A49" s="15"/>
      <c r="B49" s="15"/>
      <c r="C49" s="27"/>
      <c r="D49" s="27"/>
      <c r="E49" s="21">
        <f>IF(OR(C49="",D49=""),"",D49-C49+1)</f>
      </c>
      <c r="F49" s="15"/>
      <c r="G49" s="15"/>
    </row>
    <row r="50" spans="1:7" x14ac:dyDescent="0.25">
      <c r="A50" s="14"/>
      <c r="B50" s="14"/>
      <c r="C50" s="26"/>
      <c r="D50" s="26"/>
      <c r="E50" s="19">
        <f>IF(OR(C50="",D50=""),"",D50-C50+1)</f>
      </c>
      <c r="F50" s="14"/>
      <c r="G50" s="14"/>
    </row>
    <row r="51" spans="1:7" x14ac:dyDescent="0.25">
      <c r="A51" s="15"/>
      <c r="B51" s="15"/>
      <c r="C51" s="27"/>
      <c r="D51" s="27"/>
      <c r="E51" s="21">
        <f>IF(OR(C51="",D51=""),"",D51-C51+1)</f>
      </c>
      <c r="F51" s="15"/>
      <c r="G51" s="15"/>
    </row>
    <row r="52" spans="1:7" x14ac:dyDescent="0.25">
      <c r="A52" s="14"/>
      <c r="B52" s="14"/>
      <c r="C52" s="26"/>
      <c r="D52" s="26"/>
      <c r="E52" s="19">
        <f>IF(OR(C52="",D52=""),"",D52-C52+1)</f>
      </c>
      <c r="F52" s="14"/>
      <c r="G52" s="14"/>
    </row>
    <row r="53" spans="1:7" x14ac:dyDescent="0.25">
      <c r="A53" s="15"/>
      <c r="B53" s="15"/>
      <c r="C53" s="27"/>
      <c r="D53" s="27"/>
      <c r="E53" s="21">
        <f>IF(OR(C53="",D53=""),"",D53-C53+1)</f>
      </c>
      <c r="F53" s="15"/>
      <c r="G53" s="15"/>
    </row>
    <row r="54" spans="1:7" x14ac:dyDescent="0.25">
      <c r="A54" s="14"/>
      <c r="B54" s="14"/>
      <c r="C54" s="26"/>
      <c r="D54" s="26"/>
      <c r="E54" s="19">
        <f>IF(OR(C54="",D54=""),"",D54-C54+1)</f>
      </c>
      <c r="F54" s="14"/>
      <c r="G54" s="14"/>
    </row>
    <row r="55" spans="1:7" x14ac:dyDescent="0.25">
      <c r="A55" s="15"/>
      <c r="B55" s="15"/>
      <c r="C55" s="27"/>
      <c r="D55" s="27"/>
      <c r="E55" s="21">
        <f>IF(OR(C55="",D55=""),"",D55-C55+1)</f>
      </c>
      <c r="F55" s="15"/>
      <c r="G55" s="15"/>
    </row>
    <row r="56" spans="1:7" x14ac:dyDescent="0.25">
      <c r="A56" s="14"/>
      <c r="B56" s="14"/>
      <c r="C56" s="26"/>
      <c r="D56" s="26"/>
      <c r="E56" s="19">
        <f>IF(OR(C56="",D56=""),"",D56-C56+1)</f>
      </c>
      <c r="F56" s="14"/>
      <c r="G56" s="14"/>
    </row>
    <row r="57" spans="1:7" x14ac:dyDescent="0.25">
      <c r="A57" s="15"/>
      <c r="B57" s="15"/>
      <c r="C57" s="27"/>
      <c r="D57" s="27"/>
      <c r="E57" s="21">
        <f>IF(OR(C57="",D57=""),"",D57-C57+1)</f>
      </c>
      <c r="F57" s="15"/>
      <c r="G57" s="15"/>
    </row>
    <row r="58" spans="1:7" x14ac:dyDescent="0.25">
      <c r="A58" s="14"/>
      <c r="B58" s="14"/>
      <c r="C58" s="26"/>
      <c r="D58" s="26"/>
      <c r="E58" s="19">
        <f>IF(OR(C58="",D58=""),"",D58-C58+1)</f>
      </c>
      <c r="F58" s="14"/>
      <c r="G58" s="14"/>
    </row>
    <row r="59" spans="1:7" x14ac:dyDescent="0.25">
      <c r="A59" s="15"/>
      <c r="B59" s="15"/>
      <c r="C59" s="27"/>
      <c r="D59" s="27"/>
      <c r="E59" s="21">
        <f>IF(OR(C59="",D59=""),"",D59-C59+1)</f>
      </c>
      <c r="F59" s="15"/>
      <c r="G59" s="15"/>
    </row>
    <row r="60" spans="1:7" x14ac:dyDescent="0.25">
      <c r="A60" s="14"/>
      <c r="B60" s="14"/>
      <c r="C60" s="26"/>
      <c r="D60" s="26"/>
      <c r="E60" s="19">
        <f>IF(OR(C60="",D60=""),"",D60-C60+1)</f>
      </c>
      <c r="F60" s="14"/>
      <c r="G60" s="14"/>
    </row>
    <row r="61" spans="1:7" x14ac:dyDescent="0.25">
      <c r="A61" s="15"/>
      <c r="B61" s="15"/>
      <c r="C61" s="27"/>
      <c r="D61" s="27"/>
      <c r="E61" s="21">
        <f>IF(OR(C61="",D61=""),"",D61-C61+1)</f>
      </c>
      <c r="F61" s="15"/>
      <c r="G61" s="15"/>
    </row>
  </sheetData>
  <sheetProtection sheet="1" formatColumns="0" formatRows="0" sort="0" autoFilter="0"/>
  <conditionalFormatting sqref="F2:F61">
    <cfRule type="containsText" dxfId="6" priority="1">
      <formula>NOT(ISERROR(SEARCH("Pending",F2)))</formula>
    </cfRule>
    <cfRule type="containsText" dxfId="7" priority="2">
      <formula>NOT(ISERROR(SEARCH("Approved",F2)))</formula>
    </cfRule>
  </conditionalFormatting>
  <dataValidations count="6">
    <dataValidation type="list" allowBlank="1" sqref="A10:A61">
      <formula1>='Staff'!$B$2:$B$21</formula1>
    </dataValidation>
    <dataValidation type="list" allowBlank="1" sqref="A2:A61">
      <formula1>='Staff'!$B$2:$B$21</formula1>
    </dataValidation>
    <dataValidation type="list" allowBlank="1" sqref="B10:B61">
      <formula1>"Annual,Sick,Maternity/Paternity,Compassionate,Off-day,Study"</formula1>
    </dataValidation>
    <dataValidation type="list" allowBlank="1" sqref="B2:B61">
      <formula1>"Annual,Sick,Maternity/Paternity,Compassionate,Off-day,Study"</formula1>
    </dataValidation>
    <dataValidation type="list" allowBlank="1" sqref="F10:F61">
      <formula1>"Approved,Pending,Taken,Cancelled"</formula1>
    </dataValidation>
    <dataValidation type="list" allowBlank="1" sqref="F2:F61">
      <formula1>"Approved,Pending,Taken,Cancelled"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1:C16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4" customWidth="1"/>
    <col min="3" max="3" width="16" customWidth="1"/>
    <col min="4" max="4" width="26" customWidth="1"/>
  </cols>
  <sheetData>
    <row r="1" spans="2:2" x14ac:dyDescent="0.25">
      <c r="B1" s="28" t="s">
        <v>79</v>
      </c>
    </row>
    <row r="2" spans="2:2" x14ac:dyDescent="0.25">
      <c r="B2" s="29" t="s">
        <v>80</v>
      </c>
    </row>
    <row r="4" spans="2:3" x14ac:dyDescent="0.25">
      <c r="B4" s="23" t="s">
        <v>81</v>
      </c>
      <c r="C4" s="30">
        <f>COUNTA('Roster'!$B$2:$B$21)</f>
      </c>
    </row>
    <row r="5" spans="2:3" x14ac:dyDescent="0.25">
      <c r="B5" s="23" t="s">
        <v>82</v>
      </c>
      <c r="C5" s="31">
        <f>SUM('Roster'!$J$2:$J$21)</f>
      </c>
    </row>
    <row r="6" spans="2:3" x14ac:dyDescent="0.25">
      <c r="B6" s="23" t="s">
        <v>83</v>
      </c>
      <c r="C6" s="32">
        <f>SUM('Roster'!$K$2:$K$21)</f>
      </c>
    </row>
    <row r="7" spans="2:3" x14ac:dyDescent="0.25">
      <c r="B7" s="23" t="s">
        <v>84</v>
      </c>
      <c r="C7" s="33">
        <f>SUM('Roster'!$M$2:$M$21)</f>
      </c>
    </row>
    <row r="8" spans="2:3" x14ac:dyDescent="0.25">
      <c r="B8" s="23" t="s">
        <v>85</v>
      </c>
      <c r="C8" s="33">
        <f>COUNTIF('Roster'!$C$27:$I$27,"GAP")</f>
      </c>
    </row>
    <row r="10" spans="2:2" x14ac:dyDescent="0.25">
      <c r="B10" s="34" t="s">
        <v>86</v>
      </c>
    </row>
    <row r="11" spans="2:3" x14ac:dyDescent="0.25">
      <c r="B11" s="13" t="s">
        <v>18</v>
      </c>
      <c r="C11" s="13" t="s">
        <v>87</v>
      </c>
    </row>
    <row r="12" spans="2:3" x14ac:dyDescent="0.25">
      <c r="B12" s="35" t="s">
        <v>22</v>
      </c>
      <c r="C12" s="19">
        <f>COUNTIF('Staff'!$C$2:$C$21,B12)</f>
      </c>
    </row>
    <row r="13" spans="2:3" x14ac:dyDescent="0.25">
      <c r="B13" s="36" t="s">
        <v>26</v>
      </c>
      <c r="C13" s="21">
        <f>COUNTIF('Staff'!$C$2:$C$21,B13)</f>
      </c>
    </row>
    <row r="14" spans="2:3" x14ac:dyDescent="0.25">
      <c r="B14" s="35" t="s">
        <v>30</v>
      </c>
      <c r="C14" s="19">
        <f>COUNTIF('Staff'!$C$2:$C$21,B14)</f>
      </c>
    </row>
    <row r="15" spans="2:3" x14ac:dyDescent="0.25">
      <c r="B15" s="36" t="s">
        <v>37</v>
      </c>
      <c r="C15" s="21">
        <f>COUNTIF('Staff'!$C$2:$C$21,B15)</f>
      </c>
    </row>
    <row r="16" spans="2:3" x14ac:dyDescent="0.25">
      <c r="B16" s="35" t="s">
        <v>41</v>
      </c>
      <c r="C16" s="19">
        <f>COUNTIF('Staff'!$C$2:$C$21,B16)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Staff</vt:lpstr>
      <vt:lpstr>Roster</vt:lpstr>
      <vt:lpstr>Leave Tracker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2026-07-30T11:12:32Z</dcterms:modified>
</cp:coreProperties>
</file>