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Setup" state="visible" r:id="rId5"/>
    <sheet sheetId="3" name="Marks Entry" state="visible" r:id="rId6"/>
    <sheet sheetId="4" name="Report Card" state="visible" r:id="rId7"/>
    <sheet sheetId="5" name="Class Summary" state="visible" r:id="rId8"/>
  </sheets>
  <calcPr calcId="171027" fullCalcOnLoad="1"/>
</workbook>
</file>

<file path=xl/sharedStrings.xml><?xml version="1.0" encoding="utf-8"?>
<sst xmlns="http://schemas.openxmlformats.org/spreadsheetml/2006/main" count="120" uniqueCount="90">
  <si>
    <t>LeadAfrik</t>
  </si>
  <si>
    <t>Student Report Card Generator</t>
  </si>
  <si>
    <t>Type each learner’s marks once. Grades, the mean, the position and a clean printable report card fill themselves in.</t>
  </si>
  <si>
    <t>How to use it</t>
  </si>
  <si>
    <t>1.  On Setup, put your school name, term, year and class. Adjust the grading scale only if your school uses different bands.</t>
  </si>
  <si>
    <t>2.  On Marks Entry, add each learner (admission number + name) and type their mark out of 100 for each subject. Total, mean, grade and position work themselves out.</t>
  </si>
  <si>
    <t>3.  On Report Card, pick a learner from the dropdown. The card fills in and prints clean on one A4 page. Type the class-teacher and head-teacher remarks, then print.</t>
  </si>
  <si>
    <t>Colour guide</t>
  </si>
  <si>
    <t xml:space="preserve">   Yellow cells — type here. These are the only cells you edit.</t>
  </si>
  <si>
    <t xml:space="preserve">   White cells — automatic formulas. Locked so the maths can’t break.</t>
  </si>
  <si>
    <t xml:space="preserve">   Red — needs attention (low stock, a failing grade, something to check).</t>
  </si>
  <si>
    <t xml:space="preserve">   Green — good news (cleared, a pass, in good order).</t>
  </si>
  <si>
    <t>Works in Excel, WPS Office or Google Sheets. On your phone, upload to Google Drive and open with Google Sheets.</t>
  </si>
  <si>
    <t>Need a printed transcript or leaving certificate? Try the free LeadAfrik transcript tool at leadafrik.com/templates.</t>
  </si>
  <si>
    <t>© LeadAfrik · leadafrik.com/templates · Built to be used.</t>
  </si>
  <si>
    <t>Setup &amp; Grading</t>
  </si>
  <si>
    <t>Fill your school details once. These print on every report card.</t>
  </si>
  <si>
    <t>School name</t>
  </si>
  <si>
    <t>Sunrise Academy</t>
  </si>
  <si>
    <t>Term</t>
  </si>
  <si>
    <t>Term 1</t>
  </si>
  <si>
    <t>Year</t>
  </si>
  <si>
    <t>Class</t>
  </si>
  <si>
    <t>Grade 6</t>
  </si>
  <si>
    <t>Class teacher</t>
  </si>
  <si>
    <t>Mr. Otieno</t>
  </si>
  <si>
    <t>Head teacher</t>
  </si>
  <si>
    <t>Mrs. Wanjiru</t>
  </si>
  <si>
    <t>Grading scale (edit if your school differs)</t>
  </si>
  <si>
    <t>From mark</t>
  </si>
  <si>
    <t>Grade</t>
  </si>
  <si>
    <t>Points</t>
  </si>
  <si>
    <t>Remark</t>
  </si>
  <si>
    <t>E</t>
  </si>
  <si>
    <t>Well below expectation</t>
  </si>
  <si>
    <t>D-</t>
  </si>
  <si>
    <t>Below expectation</t>
  </si>
  <si>
    <t>D</t>
  </si>
  <si>
    <t>D+</t>
  </si>
  <si>
    <t>Approaching expectation</t>
  </si>
  <si>
    <t>C-</t>
  </si>
  <si>
    <t>C</t>
  </si>
  <si>
    <t>Meeting expectation</t>
  </si>
  <si>
    <t>C+</t>
  </si>
  <si>
    <t>B-</t>
  </si>
  <si>
    <t>Good, meeting expectation</t>
  </si>
  <si>
    <t>B</t>
  </si>
  <si>
    <t>Good work</t>
  </si>
  <si>
    <t>B+</t>
  </si>
  <si>
    <t>Very good work</t>
  </si>
  <si>
    <t>A-</t>
  </si>
  <si>
    <t>Excellent</t>
  </si>
  <si>
    <t>A</t>
  </si>
  <si>
    <t>Outstanding</t>
  </si>
  <si>
    <t>Pass mark (mean at or above) / Alama ya kufaulu</t>
  </si>
  <si>
    <t>Adm No</t>
  </si>
  <si>
    <t>Learner name</t>
  </si>
  <si>
    <t>English</t>
  </si>
  <si>
    <t>Kiswahili</t>
  </si>
  <si>
    <t>Mathematics</t>
  </si>
  <si>
    <t>Science &amp; Tech</t>
  </si>
  <si>
    <t>Social Studies</t>
  </si>
  <si>
    <t>CRE / IRE</t>
  </si>
  <si>
    <t>Agriculture</t>
  </si>
  <si>
    <t>Creative Arts</t>
  </si>
  <si>
    <t>Total</t>
  </si>
  <si>
    <t>Mean</t>
  </si>
  <si>
    <t>Position</t>
  </si>
  <si>
    <t>Days present</t>
  </si>
  <si>
    <t>School days</t>
  </si>
  <si>
    <t>Select learner</t>
  </si>
  <si>
    <t/>
  </si>
  <si>
    <t>Subject</t>
  </si>
  <si>
    <t>Marks</t>
  </si>
  <si>
    <t>Total marks</t>
  </si>
  <si>
    <t>Mean mark</t>
  </si>
  <si>
    <t>Mean grade</t>
  </si>
  <si>
    <t>Attendance</t>
  </si>
  <si>
    <t>Class teacher's remark</t>
  </si>
  <si>
    <t>Head teacher's remark</t>
  </si>
  <si>
    <t>Class teacher:</t>
  </si>
  <si>
    <t>Head teacher:</t>
  </si>
  <si>
    <t>© LeadAfrik · leadafrik.com/templates</t>
  </si>
  <si>
    <t>Class Summary</t>
  </si>
  <si>
    <t>A quick roll-up of the whole class. All figures come from Marks Entry.</t>
  </si>
  <si>
    <t>Learners entered</t>
  </si>
  <si>
    <t>Class mean</t>
  </si>
  <si>
    <t>Passing (mean ≥ pass)</t>
  </si>
  <si>
    <t>Below pass</t>
  </si>
  <si>
    <t>Class average by subject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</si>
</sst>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color theme="1"/>
      <family val="2"/>
      <scheme val="minor"/>
      <sz val="11"/>
      <name val="Calibri"/>
    </font>
    <font>
      <b/>
      <color rgb="FFB87A38"/>
      <sz val="12"/>
      <name val="Calibri"/>
    </font>
    <font>
      <b/>
      <color rgb="FF1A2847"/>
      <sz val="20"/>
      <name val="Calibri"/>
    </font>
    <font>
      <i/>
      <color rgb="FF7A8794"/>
      <sz val="12"/>
      <name val="Calibri"/>
    </font>
    <font>
      <b/>
      <color rgb="FF1A2847"/>
      <sz val="13"/>
      <name val="Calibri"/>
    </font>
    <font>
      <color rgb="FF1A2847"/>
      <sz val="11"/>
      <name val="Calibri"/>
    </font>
    <font>
      <sz val="11"/>
      <name val="Calibri"/>
    </font>
    <font>
      <color rgb="FFC0392B"/>
      <sz val="11"/>
      <name val="Calibri"/>
    </font>
    <font>
      <color rgb="FF1F7A4D"/>
      <sz val="11"/>
      <name val="Calibri"/>
    </font>
    <font>
      <i/>
      <color rgb="FF7A8794"/>
      <sz val="11"/>
      <name val="Calibri"/>
    </font>
    <font>
      <b/>
      <color rgb="FFB87A38"/>
      <sz val="11"/>
      <name val="Calibri"/>
    </font>
    <font>
      <i/>
      <color rgb="FF7A8794"/>
      <sz val="10"/>
      <name val="Calibri"/>
    </font>
    <font>
      <b/>
      <sz val="16"/>
      <name val="Calibri"/>
    </font>
    <font>
      <color rgb="FF7A8794"/>
      <sz val="10"/>
      <name val="Calibri"/>
    </font>
    <font>
      <b/>
      <sz val="11"/>
      <name val="Calibri"/>
    </font>
    <font>
      <b/>
      <sz val="12"/>
      <name val="Calibri"/>
    </font>
    <font>
      <b/>
      <color rgb="FFFFFFFF"/>
      <sz val="11"/>
      <name val="Calibri"/>
    </font>
    <font>
      <b/>
      <color rgb="FF1A2847"/>
      <sz val="18"/>
      <name val="Calibri"/>
    </font>
    <font>
      <b/>
      <color rgb="FF1A2847"/>
      <sz val="11"/>
      <name val="Calibri"/>
    </font>
    <font>
      <b/>
      <color rgb="FF1A2847"/>
      <sz val="12"/>
      <name val="Calibri"/>
    </font>
    <font>
      <b/>
      <color rgb="FF1F7A4D"/>
      <sz val="12"/>
      <name val="Calibri"/>
    </font>
    <font>
      <b/>
      <color rgb="FFC0392B"/>
      <sz val="12"/>
      <name val="Calibri"/>
    </font>
    <font>
      <b/>
      <sz val="13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3D0"/>
      </patternFill>
    </fill>
    <fill>
      <patternFill patternType="solid">
        <fgColor rgb="FF1A2847"/>
      </patternFill>
    </fill>
    <fill>
      <patternFill patternType="solid">
        <fgColor rgb="FFFAF8F3"/>
      </patternFill>
    </fill>
  </fills>
  <borders count="2">
    <border>
      <left/>
      <right/>
      <top/>
      <bottom/>
      <diagonal/>
    </border>
    <border>
      <left style="thin">
        <color rgb="FFE1DACB"/>
      </left>
      <right style="thin">
        <color rgb="FFE1DACB"/>
      </right>
      <top style="thin">
        <color rgb="FFE1DACB"/>
      </top>
      <bottom style="thin">
        <color rgb="FFE1DACB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6" fillId="2" borderId="1" xfId="0" applyFont="1" applyFill="1" applyBorder="1" applyProtection="1">
      <protection locked="0"/>
    </xf>
    <xf numFmtId="0" fontId="15" fillId="0" borderId="0" xfId="0" applyFont="1"/>
    <xf numFmtId="0" fontId="16" fillId="3" borderId="1" xfId="0" applyFont="1" applyFill="1" applyBorder="1" applyAlignment="1">
      <alignment horizontal="left" vertical="center" wrapText="1"/>
    </xf>
    <xf numFmtId="3" fontId="6" fillId="2" borderId="1" xfId="0" applyNumberFormat="1" applyFont="1" applyFill="1" applyBorder="1" applyProtection="1">
      <protection locked="0"/>
    </xf>
    <xf numFmtId="3" fontId="6" fillId="4" borderId="1" xfId="0" applyNumberFormat="1" applyFont="1" applyFill="1" applyBorder="1" applyProtection="1">
      <protection locked="0"/>
    </xf>
    <xf numFmtId="0" fontId="6" fillId="4" borderId="1" xfId="0" applyFont="1" applyFill="1" applyBorder="1" applyProtection="1">
      <protection locked="0"/>
    </xf>
    <xf numFmtId="3" fontId="6" fillId="0" borderId="1" xfId="0" applyNumberFormat="1" applyFont="1" applyBorder="1"/>
    <xf numFmtId="164" fontId="6" fillId="0" borderId="1" xfId="0" applyNumberFormat="1" applyFont="1" applyBorder="1"/>
    <xf numFmtId="0" fontId="6" fillId="0" borderId="1" xfId="0" applyFont="1" applyBorder="1"/>
    <xf numFmtId="3" fontId="6" fillId="4" borderId="1" xfId="0" applyNumberFormat="1" applyFont="1" applyFill="1" applyBorder="1"/>
    <xf numFmtId="164" fontId="6" fillId="4" borderId="1" xfId="0" applyNumberFormat="1" applyFont="1" applyFill="1" applyBorder="1"/>
    <xf numFmtId="0" fontId="6" fillId="4" borderId="1" xfId="0" applyFont="1" applyFill="1" applyBorder="1"/>
    <xf numFmtId="0" fontId="1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6" fillId="4" borderId="0" xfId="0" applyFont="1" applyFill="1"/>
    <xf numFmtId="3" fontId="18" fillId="0" borderId="1" xfId="0" applyNumberFormat="1" applyFont="1" applyBorder="1"/>
    <xf numFmtId="164" fontId="18" fillId="0" borderId="1" xfId="0" applyNumberFormat="1" applyFont="1" applyBorder="1"/>
    <xf numFmtId="0" fontId="18" fillId="0" borderId="1" xfId="0" applyFont="1" applyBorder="1"/>
    <xf numFmtId="0" fontId="1" fillId="0" borderId="1" xfId="0" applyFont="1" applyBorder="1"/>
    <xf numFmtId="0" fontId="6" fillId="2" borderId="1" xfId="0" applyFont="1" applyFill="1" applyBorder="1" applyAlignment="1" applyProtection="1">
      <alignment vertical="top" wrapText="1"/>
      <protection locked="0"/>
    </xf>
    <xf numFmtId="0" fontId="11" fillId="0" borderId="0" xfId="0" applyFont="1"/>
    <xf numFmtId="3" fontId="19" fillId="0" borderId="1" xfId="0" applyNumberFormat="1" applyFont="1" applyBorder="1"/>
    <xf numFmtId="164" fontId="19" fillId="0" borderId="1" xfId="0" applyNumberFormat="1" applyFont="1" applyBorder="1"/>
    <xf numFmtId="3" fontId="20" fillId="0" borderId="1" xfId="0" applyNumberFormat="1" applyFont="1" applyBorder="1"/>
    <xf numFmtId="3" fontId="21" fillId="0" borderId="1" xfId="0" applyNumberFormat="1" applyFont="1" applyBorder="1"/>
    <xf numFmtId="0" fontId="22" fillId="0" borderId="0" xfId="0" applyFont="1"/>
  </cellXfs>
  <cellStyles count="1">
    <cellStyle name="Normal" xfId="0" builtinId="0"/>
  </cellStyles>
  <dxfs count="3">
    <dxf>
      <font>
        <color rgb="FFC0392B"/>
      </font>
    </dxf>
    <dxf>
      <font>
        <color rgb="FF1F7A4D"/>
      </font>
    </dxf>
    <dxf>
      <font>
        <color rgb="FFC0392B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2:B20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96" style="1" customWidth="1"/>
  </cols>
  <sheetData>
    <row r="2" ht="20.4" customHeight="1" spans="2:2" x14ac:dyDescent="0.25">
      <c r="B2" s="2" t="s">
        <v>0</v>
      </c>
    </row>
    <row r="3" ht="30" customHeight="1" spans="2:2" x14ac:dyDescent="0.25">
      <c r="B3" s="3" t="s">
        <v>1</v>
      </c>
    </row>
    <row r="4" ht="20.4" customHeight="1" spans="2:2" x14ac:dyDescent="0.25">
      <c r="B4" s="4" t="s">
        <v>2</v>
      </c>
    </row>
    <row r="6" ht="22.099999999999998" customHeight="1" spans="2:2" x14ac:dyDescent="0.25">
      <c r="B6" s="5" t="s">
        <v>3</v>
      </c>
    </row>
    <row r="7" ht="18" customHeight="1" spans="2:2" x14ac:dyDescent="0.25">
      <c r="B7" s="6" t="s">
        <v>4</v>
      </c>
    </row>
    <row r="8" ht="18" customHeight="1" spans="2:2" x14ac:dyDescent="0.25">
      <c r="B8" s="6" t="s">
        <v>5</v>
      </c>
    </row>
    <row r="9" ht="18" customHeight="1" spans="2:2" x14ac:dyDescent="0.25">
      <c r="B9" s="6" t="s">
        <v>6</v>
      </c>
    </row>
    <row r="11" ht="22.099999999999998" customHeight="1" spans="2:2" x14ac:dyDescent="0.25">
      <c r="B11" s="5" t="s">
        <v>7</v>
      </c>
    </row>
    <row r="12" ht="18" customHeight="1" spans="2:2" x14ac:dyDescent="0.25">
      <c r="B12" s="7" t="s">
        <v>8</v>
      </c>
    </row>
    <row r="13" ht="18" customHeight="1" spans="2:2" x14ac:dyDescent="0.25">
      <c r="B13" s="6" t="s">
        <v>9</v>
      </c>
    </row>
    <row r="14" ht="18" customHeight="1" spans="2:2" x14ac:dyDescent="0.25">
      <c r="B14" s="8" t="s">
        <v>10</v>
      </c>
    </row>
    <row r="15" ht="18" customHeight="1" spans="2:2" x14ac:dyDescent="0.25">
      <c r="B15" s="9" t="s">
        <v>11</v>
      </c>
    </row>
    <row r="17" ht="18" customHeight="1" spans="2:2" x14ac:dyDescent="0.25">
      <c r="B17" s="10" t="s">
        <v>12</v>
      </c>
    </row>
    <row r="19" ht="18" customHeight="1" spans="2:2" x14ac:dyDescent="0.25">
      <c r="B19" s="11" t="s">
        <v>13</v>
      </c>
    </row>
    <row r="20" ht="17" customHeight="1" spans="2:2" x14ac:dyDescent="0.25">
      <c r="B20" s="12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1:E26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34" customWidth="1"/>
    <col min="3" max="3" width="26" customWidth="1"/>
    <col min="4" max="4" width="14" customWidth="1"/>
    <col min="5" max="5" width="26" customWidth="1"/>
  </cols>
  <sheetData>
    <row r="1" spans="2:2" x14ac:dyDescent="0.25">
      <c r="B1" s="13" t="s">
        <v>15</v>
      </c>
    </row>
    <row r="2" spans="2:2" x14ac:dyDescent="0.25">
      <c r="B2" s="14" t="s">
        <v>16</v>
      </c>
    </row>
    <row r="4" spans="2:3" x14ac:dyDescent="0.25">
      <c r="B4" s="15" t="s">
        <v>17</v>
      </c>
      <c r="C4" s="16" t="s">
        <v>18</v>
      </c>
    </row>
    <row r="5" spans="2:3" x14ac:dyDescent="0.25">
      <c r="B5" s="15" t="s">
        <v>19</v>
      </c>
      <c r="C5" s="16" t="s">
        <v>20</v>
      </c>
    </row>
    <row r="6" spans="2:3" x14ac:dyDescent="0.25">
      <c r="B6" s="15" t="s">
        <v>21</v>
      </c>
      <c r="C6" s="16">
        <v>2026</v>
      </c>
    </row>
    <row r="7" spans="2:3" x14ac:dyDescent="0.25">
      <c r="B7" s="15" t="s">
        <v>22</v>
      </c>
      <c r="C7" s="16" t="s">
        <v>23</v>
      </c>
    </row>
    <row r="8" spans="2:3" x14ac:dyDescent="0.25">
      <c r="B8" s="15" t="s">
        <v>24</v>
      </c>
      <c r="C8" s="16" t="s">
        <v>25</v>
      </c>
    </row>
    <row r="9" spans="2:3" x14ac:dyDescent="0.25">
      <c r="B9" s="15" t="s">
        <v>26</v>
      </c>
      <c r="C9" s="16" t="s">
        <v>27</v>
      </c>
    </row>
    <row r="11" spans="2:2" x14ac:dyDescent="0.25">
      <c r="B11" s="17" t="s">
        <v>28</v>
      </c>
    </row>
    <row r="12" spans="2:5" x14ac:dyDescent="0.25">
      <c r="B12" s="18" t="s">
        <v>29</v>
      </c>
      <c r="C12" s="18" t="s">
        <v>30</v>
      </c>
      <c r="D12" s="18" t="s">
        <v>31</v>
      </c>
      <c r="E12" s="18" t="s">
        <v>32</v>
      </c>
    </row>
    <row r="13" spans="2:5" x14ac:dyDescent="0.25">
      <c r="B13" s="19">
        <v>0</v>
      </c>
      <c r="C13" s="16" t="s">
        <v>33</v>
      </c>
      <c r="D13" s="19">
        <v>1</v>
      </c>
      <c r="E13" s="16" t="s">
        <v>34</v>
      </c>
    </row>
    <row r="14" spans="2:5" x14ac:dyDescent="0.25">
      <c r="B14" s="20">
        <v>30</v>
      </c>
      <c r="C14" s="21" t="s">
        <v>35</v>
      </c>
      <c r="D14" s="20">
        <v>2</v>
      </c>
      <c r="E14" s="21" t="s">
        <v>36</v>
      </c>
    </row>
    <row r="15" spans="2:5" x14ac:dyDescent="0.25">
      <c r="B15" s="19">
        <v>35</v>
      </c>
      <c r="C15" s="16" t="s">
        <v>37</v>
      </c>
      <c r="D15" s="19">
        <v>3</v>
      </c>
      <c r="E15" s="16" t="s">
        <v>36</v>
      </c>
    </row>
    <row r="16" spans="2:5" x14ac:dyDescent="0.25">
      <c r="B16" s="20">
        <v>40</v>
      </c>
      <c r="C16" s="21" t="s">
        <v>38</v>
      </c>
      <c r="D16" s="20">
        <v>4</v>
      </c>
      <c r="E16" s="21" t="s">
        <v>39</v>
      </c>
    </row>
    <row r="17" spans="2:5" x14ac:dyDescent="0.25">
      <c r="B17" s="19">
        <v>45</v>
      </c>
      <c r="C17" s="16" t="s">
        <v>40</v>
      </c>
      <c r="D17" s="19">
        <v>5</v>
      </c>
      <c r="E17" s="16" t="s">
        <v>39</v>
      </c>
    </row>
    <row r="18" spans="2:5" x14ac:dyDescent="0.25">
      <c r="B18" s="20">
        <v>50</v>
      </c>
      <c r="C18" s="21" t="s">
        <v>41</v>
      </c>
      <c r="D18" s="20">
        <v>6</v>
      </c>
      <c r="E18" s="21" t="s">
        <v>42</v>
      </c>
    </row>
    <row r="19" spans="2:5" x14ac:dyDescent="0.25">
      <c r="B19" s="19">
        <v>55</v>
      </c>
      <c r="C19" s="16" t="s">
        <v>43</v>
      </c>
      <c r="D19" s="19">
        <v>7</v>
      </c>
      <c r="E19" s="16" t="s">
        <v>42</v>
      </c>
    </row>
    <row r="20" spans="2:5" x14ac:dyDescent="0.25">
      <c r="B20" s="20">
        <v>60</v>
      </c>
      <c r="C20" s="21" t="s">
        <v>44</v>
      </c>
      <c r="D20" s="20">
        <v>8</v>
      </c>
      <c r="E20" s="21" t="s">
        <v>45</v>
      </c>
    </row>
    <row r="21" spans="2:5" x14ac:dyDescent="0.25">
      <c r="B21" s="19">
        <v>65</v>
      </c>
      <c r="C21" s="16" t="s">
        <v>46</v>
      </c>
      <c r="D21" s="19">
        <v>9</v>
      </c>
      <c r="E21" s="16" t="s">
        <v>47</v>
      </c>
    </row>
    <row r="22" spans="2:5" x14ac:dyDescent="0.25">
      <c r="B22" s="20">
        <v>70</v>
      </c>
      <c r="C22" s="21" t="s">
        <v>48</v>
      </c>
      <c r="D22" s="20">
        <v>10</v>
      </c>
      <c r="E22" s="21" t="s">
        <v>49</v>
      </c>
    </row>
    <row r="23" spans="2:5" x14ac:dyDescent="0.25">
      <c r="B23" s="19">
        <v>75</v>
      </c>
      <c r="C23" s="16" t="s">
        <v>50</v>
      </c>
      <c r="D23" s="19">
        <v>11</v>
      </c>
      <c r="E23" s="16" t="s">
        <v>51</v>
      </c>
    </row>
    <row r="24" spans="2:5" x14ac:dyDescent="0.25">
      <c r="B24" s="20">
        <v>80</v>
      </c>
      <c r="C24" s="21" t="s">
        <v>52</v>
      </c>
      <c r="D24" s="20">
        <v>12</v>
      </c>
      <c r="E24" s="21" t="s">
        <v>53</v>
      </c>
    </row>
    <row r="26" spans="2:3" x14ac:dyDescent="0.25">
      <c r="B26" s="15" t="s">
        <v>54</v>
      </c>
      <c r="C26" s="19">
        <v>50</v>
      </c>
    </row>
  </sheetData>
  <sheetProtection sheet="1" formatColumns="0" formatRows="0" sort="0" autoFilter="0"/>
  <dataValidations count="1">
    <dataValidation type="list" sqref="C5">
      <formula1>"Term 1,Term 2,Term 3"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A1:Q5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24" customWidth="1"/>
    <col min="3" max="10" width="11" customWidth="1"/>
    <col min="11" max="11" width="10" customWidth="1"/>
    <col min="14" max="14" width="8" customWidth="1"/>
    <col min="15" max="15" width="10" customWidth="1"/>
    <col min="16" max="16" width="12" customWidth="1"/>
    <col min="17" max="17" width="11" customWidth="1"/>
  </cols>
  <sheetData>
    <row r="1" ht="26" customHeight="1" spans="1:17" x14ac:dyDescent="0.25">
      <c r="A1" s="18" t="s">
        <v>55</v>
      </c>
      <c r="B1" s="18" t="s">
        <v>56</v>
      </c>
      <c r="C1" s="18" t="s">
        <v>57</v>
      </c>
      <c r="D1" s="18" t="s">
        <v>58</v>
      </c>
      <c r="E1" s="18" t="s">
        <v>59</v>
      </c>
      <c r="F1" s="18" t="s">
        <v>60</v>
      </c>
      <c r="G1" s="18" t="s">
        <v>61</v>
      </c>
      <c r="H1" s="18" t="s">
        <v>62</v>
      </c>
      <c r="I1" s="18" t="s">
        <v>63</v>
      </c>
      <c r="J1" s="18" t="s">
        <v>64</v>
      </c>
      <c r="K1" s="18" t="s">
        <v>65</v>
      </c>
      <c r="L1" s="18" t="s">
        <v>66</v>
      </c>
      <c r="M1" s="18" t="s">
        <v>30</v>
      </c>
      <c r="N1" s="18" t="s">
        <v>31</v>
      </c>
      <c r="O1" s="18" t="s">
        <v>67</v>
      </c>
      <c r="P1" s="18" t="s">
        <v>68</v>
      </c>
      <c r="Q1" s="18" t="s">
        <v>69</v>
      </c>
    </row>
    <row r="2" spans="1:17" x14ac:dyDescent="0.25">
      <c r="A2" s="19"/>
      <c r="B2" s="16"/>
      <c r="C2" s="19"/>
      <c r="D2" s="19"/>
      <c r="E2" s="19"/>
      <c r="F2" s="19"/>
      <c r="G2" s="19"/>
      <c r="H2" s="19"/>
      <c r="I2" s="19"/>
      <c r="J2" s="19"/>
      <c r="K2" s="22">
        <f>IF(COUNT(C2:J2)=0,"",SUM(C2:J2))</f>
      </c>
      <c r="L2" s="23">
        <f>IF(COUNT(C2:J2)=0,"",AVERAGE(C2:J2))</f>
      </c>
      <c r="M2" s="24">
        <f>IF(L2="","",VLOOKUP(L2,'Setup'!$B$13:$E$24,2,TRUE))</f>
      </c>
      <c r="N2" s="22">
        <f>IF(L2="","",VLOOKUP(L2,'Setup'!$B$13:$E$24,3,TRUE))</f>
      </c>
      <c r="O2" s="22">
        <f>IF(L2="","",RANK(L2,$L$2:$L$51,0))</f>
      </c>
      <c r="P2" s="19"/>
      <c r="Q2" s="19"/>
    </row>
    <row r="3" spans="1:17" x14ac:dyDescent="0.25">
      <c r="A3" s="19"/>
      <c r="B3" s="16"/>
      <c r="C3" s="19"/>
      <c r="D3" s="19"/>
      <c r="E3" s="19"/>
      <c r="F3" s="19"/>
      <c r="G3" s="19"/>
      <c r="H3" s="19"/>
      <c r="I3" s="19"/>
      <c r="J3" s="19"/>
      <c r="K3" s="25">
        <f>IF(COUNT(C3:J3)=0,"",SUM(C3:J3))</f>
      </c>
      <c r="L3" s="26">
        <f>IF(COUNT(C3:J3)=0,"",AVERAGE(C3:J3))</f>
      </c>
      <c r="M3" s="27">
        <f>IF(L3="","",VLOOKUP(L3,'Setup'!$B$13:$E$24,2,TRUE))</f>
      </c>
      <c r="N3" s="25">
        <f>IF(L3="","",VLOOKUP(L3,'Setup'!$B$13:$E$24,3,TRUE))</f>
      </c>
      <c r="O3" s="25">
        <f>IF(L3="","",RANK(L3,$L$2:$L$51,0))</f>
      </c>
      <c r="P3" s="19"/>
      <c r="Q3" s="19"/>
    </row>
    <row r="4" spans="1:17" x14ac:dyDescent="0.25">
      <c r="A4" s="19"/>
      <c r="B4" s="16"/>
      <c r="C4" s="19"/>
      <c r="D4" s="19"/>
      <c r="E4" s="19"/>
      <c r="F4" s="19"/>
      <c r="G4" s="19"/>
      <c r="H4" s="19"/>
      <c r="I4" s="19"/>
      <c r="J4" s="19"/>
      <c r="K4" s="22">
        <f>IF(COUNT(C4:J4)=0,"",SUM(C4:J4))</f>
      </c>
      <c r="L4" s="23">
        <f>IF(COUNT(C4:J4)=0,"",AVERAGE(C4:J4))</f>
      </c>
      <c r="M4" s="24">
        <f>IF(L4="","",VLOOKUP(L4,'Setup'!$B$13:$E$24,2,TRUE))</f>
      </c>
      <c r="N4" s="22">
        <f>IF(L4="","",VLOOKUP(L4,'Setup'!$B$13:$E$24,3,TRUE))</f>
      </c>
      <c r="O4" s="22">
        <f>IF(L4="","",RANK(L4,$L$2:$L$51,0))</f>
      </c>
      <c r="P4" s="19"/>
      <c r="Q4" s="19"/>
    </row>
    <row r="5" spans="1:17" x14ac:dyDescent="0.25">
      <c r="A5" s="19"/>
      <c r="B5" s="16"/>
      <c r="C5" s="19"/>
      <c r="D5" s="19"/>
      <c r="E5" s="19"/>
      <c r="F5" s="19"/>
      <c r="G5" s="19"/>
      <c r="H5" s="19"/>
      <c r="I5" s="19"/>
      <c r="J5" s="19"/>
      <c r="K5" s="25">
        <f>IF(COUNT(C5:J5)=0,"",SUM(C5:J5))</f>
      </c>
      <c r="L5" s="26">
        <f>IF(COUNT(C5:J5)=0,"",AVERAGE(C5:J5))</f>
      </c>
      <c r="M5" s="27">
        <f>IF(L5="","",VLOOKUP(L5,'Setup'!$B$13:$E$24,2,TRUE))</f>
      </c>
      <c r="N5" s="25">
        <f>IF(L5="","",VLOOKUP(L5,'Setup'!$B$13:$E$24,3,TRUE))</f>
      </c>
      <c r="O5" s="25">
        <f>IF(L5="","",RANK(L5,$L$2:$L$51,0))</f>
      </c>
      <c r="P5" s="19"/>
      <c r="Q5" s="19"/>
    </row>
    <row r="6" spans="1:17" x14ac:dyDescent="0.25">
      <c r="A6" s="19"/>
      <c r="B6" s="16"/>
      <c r="C6" s="19"/>
      <c r="D6" s="19"/>
      <c r="E6" s="19"/>
      <c r="F6" s="19"/>
      <c r="G6" s="19"/>
      <c r="H6" s="19"/>
      <c r="I6" s="19"/>
      <c r="J6" s="19"/>
      <c r="K6" s="22">
        <f>IF(COUNT(C6:J6)=0,"",SUM(C6:J6))</f>
      </c>
      <c r="L6" s="23">
        <f>IF(COUNT(C6:J6)=0,"",AVERAGE(C6:J6))</f>
      </c>
      <c r="M6" s="24">
        <f>IF(L6="","",VLOOKUP(L6,'Setup'!$B$13:$E$24,2,TRUE))</f>
      </c>
      <c r="N6" s="22">
        <f>IF(L6="","",VLOOKUP(L6,'Setup'!$B$13:$E$24,3,TRUE))</f>
      </c>
      <c r="O6" s="22">
        <f>IF(L6="","",RANK(L6,$L$2:$L$51,0))</f>
      </c>
      <c r="P6" s="19"/>
      <c r="Q6" s="19"/>
    </row>
    <row r="7" spans="1:17" x14ac:dyDescent="0.25">
      <c r="A7" s="19"/>
      <c r="B7" s="16"/>
      <c r="C7" s="19"/>
      <c r="D7" s="19"/>
      <c r="E7" s="19"/>
      <c r="F7" s="19"/>
      <c r="G7" s="19"/>
      <c r="H7" s="19"/>
      <c r="I7" s="19"/>
      <c r="J7" s="19"/>
      <c r="K7" s="25">
        <f>IF(COUNT(C7:J7)=0,"",SUM(C7:J7))</f>
      </c>
      <c r="L7" s="26">
        <f>IF(COUNT(C7:J7)=0,"",AVERAGE(C7:J7))</f>
      </c>
      <c r="M7" s="27">
        <f>IF(L7="","",VLOOKUP(L7,'Setup'!$B$13:$E$24,2,TRUE))</f>
      </c>
      <c r="N7" s="25">
        <f>IF(L7="","",VLOOKUP(L7,'Setup'!$B$13:$E$24,3,TRUE))</f>
      </c>
      <c r="O7" s="25">
        <f>IF(L7="","",RANK(L7,$L$2:$L$51,0))</f>
      </c>
      <c r="P7" s="19"/>
      <c r="Q7" s="19"/>
    </row>
    <row r="8" spans="1:17" x14ac:dyDescent="0.25">
      <c r="A8" s="19"/>
      <c r="B8" s="16"/>
      <c r="C8" s="19"/>
      <c r="D8" s="19"/>
      <c r="E8" s="19"/>
      <c r="F8" s="19"/>
      <c r="G8" s="19"/>
      <c r="H8" s="19"/>
      <c r="I8" s="19"/>
      <c r="J8" s="19"/>
      <c r="K8" s="22">
        <f>IF(COUNT(C8:J8)=0,"",SUM(C8:J8))</f>
      </c>
      <c r="L8" s="23">
        <f>IF(COUNT(C8:J8)=0,"",AVERAGE(C8:J8))</f>
      </c>
      <c r="M8" s="24">
        <f>IF(L8="","",VLOOKUP(L8,'Setup'!$B$13:$E$24,2,TRUE))</f>
      </c>
      <c r="N8" s="22">
        <f>IF(L8="","",VLOOKUP(L8,'Setup'!$B$13:$E$24,3,TRUE))</f>
      </c>
      <c r="O8" s="22">
        <f>IF(L8="","",RANK(L8,$L$2:$L$51,0))</f>
      </c>
      <c r="P8" s="19"/>
      <c r="Q8" s="19"/>
    </row>
    <row r="9" spans="1:17" x14ac:dyDescent="0.25">
      <c r="A9" s="19"/>
      <c r="B9" s="16"/>
      <c r="C9" s="19"/>
      <c r="D9" s="19"/>
      <c r="E9" s="19"/>
      <c r="F9" s="19"/>
      <c r="G9" s="19"/>
      <c r="H9" s="19"/>
      <c r="I9" s="19"/>
      <c r="J9" s="19"/>
      <c r="K9" s="25">
        <f>IF(COUNT(C9:J9)=0,"",SUM(C9:J9))</f>
      </c>
      <c r="L9" s="26">
        <f>IF(COUNT(C9:J9)=0,"",AVERAGE(C9:J9))</f>
      </c>
      <c r="M9" s="27">
        <f>IF(L9="","",VLOOKUP(L9,'Setup'!$B$13:$E$24,2,TRUE))</f>
      </c>
      <c r="N9" s="25">
        <f>IF(L9="","",VLOOKUP(L9,'Setup'!$B$13:$E$24,3,TRUE))</f>
      </c>
      <c r="O9" s="25">
        <f>IF(L9="","",RANK(L9,$L$2:$L$51,0))</f>
      </c>
      <c r="P9" s="19"/>
      <c r="Q9" s="19"/>
    </row>
    <row r="10" spans="1:17" x14ac:dyDescent="0.25">
      <c r="A10" s="19"/>
      <c r="B10" s="16"/>
      <c r="C10" s="19"/>
      <c r="D10" s="19"/>
      <c r="E10" s="19"/>
      <c r="F10" s="19"/>
      <c r="G10" s="19"/>
      <c r="H10" s="19"/>
      <c r="I10" s="19"/>
      <c r="J10" s="19"/>
      <c r="K10" s="22">
        <f>IF(COUNT(C10:J10)=0,"",SUM(C10:J10))</f>
      </c>
      <c r="L10" s="23">
        <f>IF(COUNT(C10:J10)=0,"",AVERAGE(C10:J10))</f>
      </c>
      <c r="M10" s="24">
        <f>IF(L10="","",VLOOKUP(L10,'Setup'!$B$13:$E$24,2,TRUE))</f>
      </c>
      <c r="N10" s="22">
        <f>IF(L10="","",VLOOKUP(L10,'Setup'!$B$13:$E$24,3,TRUE))</f>
      </c>
      <c r="O10" s="22">
        <f>IF(L10="","",RANK(L10,$L$2:$L$51,0))</f>
      </c>
      <c r="P10" s="19"/>
      <c r="Q10" s="19"/>
    </row>
    <row r="11" spans="1:17" x14ac:dyDescent="0.25">
      <c r="A11" s="19"/>
      <c r="B11" s="16"/>
      <c r="C11" s="19"/>
      <c r="D11" s="19"/>
      <c r="E11" s="19"/>
      <c r="F11" s="19"/>
      <c r="G11" s="19"/>
      <c r="H11" s="19"/>
      <c r="I11" s="19"/>
      <c r="J11" s="19"/>
      <c r="K11" s="25">
        <f>IF(COUNT(C11:J11)=0,"",SUM(C11:J11))</f>
      </c>
      <c r="L11" s="26">
        <f>IF(COUNT(C11:J11)=0,"",AVERAGE(C11:J11))</f>
      </c>
      <c r="M11" s="27">
        <f>IF(L11="","",VLOOKUP(L11,'Setup'!$B$13:$E$24,2,TRUE))</f>
      </c>
      <c r="N11" s="25">
        <f>IF(L11="","",VLOOKUP(L11,'Setup'!$B$13:$E$24,3,TRUE))</f>
      </c>
      <c r="O11" s="25">
        <f>IF(L11="","",RANK(L11,$L$2:$L$51,0))</f>
      </c>
      <c r="P11" s="19"/>
      <c r="Q11" s="19"/>
    </row>
    <row r="12" spans="1:17" x14ac:dyDescent="0.25">
      <c r="A12" s="19"/>
      <c r="B12" s="16"/>
      <c r="C12" s="19"/>
      <c r="D12" s="19"/>
      <c r="E12" s="19"/>
      <c r="F12" s="19"/>
      <c r="G12" s="19"/>
      <c r="H12" s="19"/>
      <c r="I12" s="19"/>
      <c r="J12" s="19"/>
      <c r="K12" s="22">
        <f>IF(COUNT(C12:J12)=0,"",SUM(C12:J12))</f>
      </c>
      <c r="L12" s="23">
        <f>IF(COUNT(C12:J12)=0,"",AVERAGE(C12:J12))</f>
      </c>
      <c r="M12" s="24">
        <f>IF(L12="","",VLOOKUP(L12,'Setup'!$B$13:$E$24,2,TRUE))</f>
      </c>
      <c r="N12" s="22">
        <f>IF(L12="","",VLOOKUP(L12,'Setup'!$B$13:$E$24,3,TRUE))</f>
      </c>
      <c r="O12" s="22">
        <f>IF(L12="","",RANK(L12,$L$2:$L$51,0))</f>
      </c>
      <c r="P12" s="19"/>
      <c r="Q12" s="19"/>
    </row>
    <row r="13" spans="1:17" x14ac:dyDescent="0.25">
      <c r="A13" s="19"/>
      <c r="B13" s="16"/>
      <c r="C13" s="19"/>
      <c r="D13" s="19"/>
      <c r="E13" s="19"/>
      <c r="F13" s="19"/>
      <c r="G13" s="19"/>
      <c r="H13" s="19"/>
      <c r="I13" s="19"/>
      <c r="J13" s="19"/>
      <c r="K13" s="25">
        <f>IF(COUNT(C13:J13)=0,"",SUM(C13:J13))</f>
      </c>
      <c r="L13" s="26">
        <f>IF(COUNT(C13:J13)=0,"",AVERAGE(C13:J13))</f>
      </c>
      <c r="M13" s="27">
        <f>IF(L13="","",VLOOKUP(L13,'Setup'!$B$13:$E$24,2,TRUE))</f>
      </c>
      <c r="N13" s="25">
        <f>IF(L13="","",VLOOKUP(L13,'Setup'!$B$13:$E$24,3,TRUE))</f>
      </c>
      <c r="O13" s="25">
        <f>IF(L13="","",RANK(L13,$L$2:$L$51,0))</f>
      </c>
      <c r="P13" s="19"/>
      <c r="Q13" s="19"/>
    </row>
    <row r="14" spans="1:17" x14ac:dyDescent="0.25">
      <c r="A14" s="19"/>
      <c r="B14" s="16"/>
      <c r="C14" s="19"/>
      <c r="D14" s="19"/>
      <c r="E14" s="19"/>
      <c r="F14" s="19"/>
      <c r="G14" s="19"/>
      <c r="H14" s="19"/>
      <c r="I14" s="19"/>
      <c r="J14" s="19"/>
      <c r="K14" s="22">
        <f>IF(COUNT(C14:J14)=0,"",SUM(C14:J14))</f>
      </c>
      <c r="L14" s="23">
        <f>IF(COUNT(C14:J14)=0,"",AVERAGE(C14:J14))</f>
      </c>
      <c r="M14" s="24">
        <f>IF(L14="","",VLOOKUP(L14,'Setup'!$B$13:$E$24,2,TRUE))</f>
      </c>
      <c r="N14" s="22">
        <f>IF(L14="","",VLOOKUP(L14,'Setup'!$B$13:$E$24,3,TRUE))</f>
      </c>
      <c r="O14" s="22">
        <f>IF(L14="","",RANK(L14,$L$2:$L$51,0))</f>
      </c>
      <c r="P14" s="19"/>
      <c r="Q14" s="19"/>
    </row>
    <row r="15" spans="1:17" x14ac:dyDescent="0.25">
      <c r="A15" s="19"/>
      <c r="B15" s="16"/>
      <c r="C15" s="19"/>
      <c r="D15" s="19"/>
      <c r="E15" s="19"/>
      <c r="F15" s="19"/>
      <c r="G15" s="19"/>
      <c r="H15" s="19"/>
      <c r="I15" s="19"/>
      <c r="J15" s="19"/>
      <c r="K15" s="25">
        <f>IF(COUNT(C15:J15)=0,"",SUM(C15:J15))</f>
      </c>
      <c r="L15" s="26">
        <f>IF(COUNT(C15:J15)=0,"",AVERAGE(C15:J15))</f>
      </c>
      <c r="M15" s="27">
        <f>IF(L15="","",VLOOKUP(L15,'Setup'!$B$13:$E$24,2,TRUE))</f>
      </c>
      <c r="N15" s="25">
        <f>IF(L15="","",VLOOKUP(L15,'Setup'!$B$13:$E$24,3,TRUE))</f>
      </c>
      <c r="O15" s="25">
        <f>IF(L15="","",RANK(L15,$L$2:$L$51,0))</f>
      </c>
      <c r="P15" s="19"/>
      <c r="Q15" s="19"/>
    </row>
    <row r="16" spans="1:17" x14ac:dyDescent="0.25">
      <c r="A16" s="19"/>
      <c r="B16" s="16"/>
      <c r="C16" s="19"/>
      <c r="D16" s="19"/>
      <c r="E16" s="19"/>
      <c r="F16" s="19"/>
      <c r="G16" s="19"/>
      <c r="H16" s="19"/>
      <c r="I16" s="19"/>
      <c r="J16" s="19"/>
      <c r="K16" s="22">
        <f>IF(COUNT(C16:J16)=0,"",SUM(C16:J16))</f>
      </c>
      <c r="L16" s="23">
        <f>IF(COUNT(C16:J16)=0,"",AVERAGE(C16:J16))</f>
      </c>
      <c r="M16" s="24">
        <f>IF(L16="","",VLOOKUP(L16,'Setup'!$B$13:$E$24,2,TRUE))</f>
      </c>
      <c r="N16" s="22">
        <f>IF(L16="","",VLOOKUP(L16,'Setup'!$B$13:$E$24,3,TRUE))</f>
      </c>
      <c r="O16" s="22">
        <f>IF(L16="","",RANK(L16,$L$2:$L$51,0))</f>
      </c>
      <c r="P16" s="19"/>
      <c r="Q16" s="19"/>
    </row>
    <row r="17" spans="1:17" x14ac:dyDescent="0.25">
      <c r="A17" s="19"/>
      <c r="B17" s="16"/>
      <c r="C17" s="19"/>
      <c r="D17" s="19"/>
      <c r="E17" s="19"/>
      <c r="F17" s="19"/>
      <c r="G17" s="19"/>
      <c r="H17" s="19"/>
      <c r="I17" s="19"/>
      <c r="J17" s="19"/>
      <c r="K17" s="25">
        <f>IF(COUNT(C17:J17)=0,"",SUM(C17:J17))</f>
      </c>
      <c r="L17" s="26">
        <f>IF(COUNT(C17:J17)=0,"",AVERAGE(C17:J17))</f>
      </c>
      <c r="M17" s="27">
        <f>IF(L17="","",VLOOKUP(L17,'Setup'!$B$13:$E$24,2,TRUE))</f>
      </c>
      <c r="N17" s="25">
        <f>IF(L17="","",VLOOKUP(L17,'Setup'!$B$13:$E$24,3,TRUE))</f>
      </c>
      <c r="O17" s="25">
        <f>IF(L17="","",RANK(L17,$L$2:$L$51,0))</f>
      </c>
      <c r="P17" s="19"/>
      <c r="Q17" s="19"/>
    </row>
    <row r="18" spans="1:17" x14ac:dyDescent="0.25">
      <c r="A18" s="19"/>
      <c r="B18" s="16"/>
      <c r="C18" s="19"/>
      <c r="D18" s="19"/>
      <c r="E18" s="19"/>
      <c r="F18" s="19"/>
      <c r="G18" s="19"/>
      <c r="H18" s="19"/>
      <c r="I18" s="19"/>
      <c r="J18" s="19"/>
      <c r="K18" s="22">
        <f>IF(COUNT(C18:J18)=0,"",SUM(C18:J18))</f>
      </c>
      <c r="L18" s="23">
        <f>IF(COUNT(C18:J18)=0,"",AVERAGE(C18:J18))</f>
      </c>
      <c r="M18" s="24">
        <f>IF(L18="","",VLOOKUP(L18,'Setup'!$B$13:$E$24,2,TRUE))</f>
      </c>
      <c r="N18" s="22">
        <f>IF(L18="","",VLOOKUP(L18,'Setup'!$B$13:$E$24,3,TRUE))</f>
      </c>
      <c r="O18" s="22">
        <f>IF(L18="","",RANK(L18,$L$2:$L$51,0))</f>
      </c>
      <c r="P18" s="19"/>
      <c r="Q18" s="19"/>
    </row>
    <row r="19" spans="1:17" x14ac:dyDescent="0.25">
      <c r="A19" s="19"/>
      <c r="B19" s="16"/>
      <c r="C19" s="19"/>
      <c r="D19" s="19"/>
      <c r="E19" s="19"/>
      <c r="F19" s="19"/>
      <c r="G19" s="19"/>
      <c r="H19" s="19"/>
      <c r="I19" s="19"/>
      <c r="J19" s="19"/>
      <c r="K19" s="25">
        <f>IF(COUNT(C19:J19)=0,"",SUM(C19:J19))</f>
      </c>
      <c r="L19" s="26">
        <f>IF(COUNT(C19:J19)=0,"",AVERAGE(C19:J19))</f>
      </c>
      <c r="M19" s="27">
        <f>IF(L19="","",VLOOKUP(L19,'Setup'!$B$13:$E$24,2,TRUE))</f>
      </c>
      <c r="N19" s="25">
        <f>IF(L19="","",VLOOKUP(L19,'Setup'!$B$13:$E$24,3,TRUE))</f>
      </c>
      <c r="O19" s="25">
        <f>IF(L19="","",RANK(L19,$L$2:$L$51,0))</f>
      </c>
      <c r="P19" s="19"/>
      <c r="Q19" s="19"/>
    </row>
    <row r="20" spans="1:17" x14ac:dyDescent="0.25">
      <c r="A20" s="19"/>
      <c r="B20" s="16"/>
      <c r="C20" s="19"/>
      <c r="D20" s="19"/>
      <c r="E20" s="19"/>
      <c r="F20" s="19"/>
      <c r="G20" s="19"/>
      <c r="H20" s="19"/>
      <c r="I20" s="19"/>
      <c r="J20" s="19"/>
      <c r="K20" s="22">
        <f>IF(COUNT(C20:J20)=0,"",SUM(C20:J20))</f>
      </c>
      <c r="L20" s="23">
        <f>IF(COUNT(C20:J20)=0,"",AVERAGE(C20:J20))</f>
      </c>
      <c r="M20" s="24">
        <f>IF(L20="","",VLOOKUP(L20,'Setup'!$B$13:$E$24,2,TRUE))</f>
      </c>
      <c r="N20" s="22">
        <f>IF(L20="","",VLOOKUP(L20,'Setup'!$B$13:$E$24,3,TRUE))</f>
      </c>
      <c r="O20" s="22">
        <f>IF(L20="","",RANK(L20,$L$2:$L$51,0))</f>
      </c>
      <c r="P20" s="19"/>
      <c r="Q20" s="19"/>
    </row>
    <row r="21" spans="1:17" x14ac:dyDescent="0.25">
      <c r="A21" s="19"/>
      <c r="B21" s="16"/>
      <c r="C21" s="19"/>
      <c r="D21" s="19"/>
      <c r="E21" s="19"/>
      <c r="F21" s="19"/>
      <c r="G21" s="19"/>
      <c r="H21" s="19"/>
      <c r="I21" s="19"/>
      <c r="J21" s="19"/>
      <c r="K21" s="25">
        <f>IF(COUNT(C21:J21)=0,"",SUM(C21:J21))</f>
      </c>
      <c r="L21" s="26">
        <f>IF(COUNT(C21:J21)=0,"",AVERAGE(C21:J21))</f>
      </c>
      <c r="M21" s="27">
        <f>IF(L21="","",VLOOKUP(L21,'Setup'!$B$13:$E$24,2,TRUE))</f>
      </c>
      <c r="N21" s="25">
        <f>IF(L21="","",VLOOKUP(L21,'Setup'!$B$13:$E$24,3,TRUE))</f>
      </c>
      <c r="O21" s="25">
        <f>IF(L21="","",RANK(L21,$L$2:$L$51,0))</f>
      </c>
      <c r="P21" s="19"/>
      <c r="Q21" s="19"/>
    </row>
    <row r="22" spans="1:17" x14ac:dyDescent="0.25">
      <c r="A22" s="19"/>
      <c r="B22" s="16"/>
      <c r="C22" s="19"/>
      <c r="D22" s="19"/>
      <c r="E22" s="19"/>
      <c r="F22" s="19"/>
      <c r="G22" s="19"/>
      <c r="H22" s="19"/>
      <c r="I22" s="19"/>
      <c r="J22" s="19"/>
      <c r="K22" s="22">
        <f>IF(COUNT(C22:J22)=0,"",SUM(C22:J22))</f>
      </c>
      <c r="L22" s="23">
        <f>IF(COUNT(C22:J22)=0,"",AVERAGE(C22:J22))</f>
      </c>
      <c r="M22" s="24">
        <f>IF(L22="","",VLOOKUP(L22,'Setup'!$B$13:$E$24,2,TRUE))</f>
      </c>
      <c r="N22" s="22">
        <f>IF(L22="","",VLOOKUP(L22,'Setup'!$B$13:$E$24,3,TRUE))</f>
      </c>
      <c r="O22" s="22">
        <f>IF(L22="","",RANK(L22,$L$2:$L$51,0))</f>
      </c>
      <c r="P22" s="19"/>
      <c r="Q22" s="19"/>
    </row>
    <row r="23" spans="1:17" x14ac:dyDescent="0.25">
      <c r="A23" s="19"/>
      <c r="B23" s="16"/>
      <c r="C23" s="19"/>
      <c r="D23" s="19"/>
      <c r="E23" s="19"/>
      <c r="F23" s="19"/>
      <c r="G23" s="19"/>
      <c r="H23" s="19"/>
      <c r="I23" s="19"/>
      <c r="J23" s="19"/>
      <c r="K23" s="25">
        <f>IF(COUNT(C23:J23)=0,"",SUM(C23:J23))</f>
      </c>
      <c r="L23" s="26">
        <f>IF(COUNT(C23:J23)=0,"",AVERAGE(C23:J23))</f>
      </c>
      <c r="M23" s="27">
        <f>IF(L23="","",VLOOKUP(L23,'Setup'!$B$13:$E$24,2,TRUE))</f>
      </c>
      <c r="N23" s="25">
        <f>IF(L23="","",VLOOKUP(L23,'Setup'!$B$13:$E$24,3,TRUE))</f>
      </c>
      <c r="O23" s="25">
        <f>IF(L23="","",RANK(L23,$L$2:$L$51,0))</f>
      </c>
      <c r="P23" s="19"/>
      <c r="Q23" s="19"/>
    </row>
    <row r="24" spans="1:17" x14ac:dyDescent="0.25">
      <c r="A24" s="19"/>
      <c r="B24" s="16"/>
      <c r="C24" s="19"/>
      <c r="D24" s="19"/>
      <c r="E24" s="19"/>
      <c r="F24" s="19"/>
      <c r="G24" s="19"/>
      <c r="H24" s="19"/>
      <c r="I24" s="19"/>
      <c r="J24" s="19"/>
      <c r="K24" s="22">
        <f>IF(COUNT(C24:J24)=0,"",SUM(C24:J24))</f>
      </c>
      <c r="L24" s="23">
        <f>IF(COUNT(C24:J24)=0,"",AVERAGE(C24:J24))</f>
      </c>
      <c r="M24" s="24">
        <f>IF(L24="","",VLOOKUP(L24,'Setup'!$B$13:$E$24,2,TRUE))</f>
      </c>
      <c r="N24" s="22">
        <f>IF(L24="","",VLOOKUP(L24,'Setup'!$B$13:$E$24,3,TRUE))</f>
      </c>
      <c r="O24" s="22">
        <f>IF(L24="","",RANK(L24,$L$2:$L$51,0))</f>
      </c>
      <c r="P24" s="19"/>
      <c r="Q24" s="19"/>
    </row>
    <row r="25" spans="1:17" x14ac:dyDescent="0.25">
      <c r="A25" s="19"/>
      <c r="B25" s="16"/>
      <c r="C25" s="19"/>
      <c r="D25" s="19"/>
      <c r="E25" s="19"/>
      <c r="F25" s="19"/>
      <c r="G25" s="19"/>
      <c r="H25" s="19"/>
      <c r="I25" s="19"/>
      <c r="J25" s="19"/>
      <c r="K25" s="25">
        <f>IF(COUNT(C25:J25)=0,"",SUM(C25:J25))</f>
      </c>
      <c r="L25" s="26">
        <f>IF(COUNT(C25:J25)=0,"",AVERAGE(C25:J25))</f>
      </c>
      <c r="M25" s="27">
        <f>IF(L25="","",VLOOKUP(L25,'Setup'!$B$13:$E$24,2,TRUE))</f>
      </c>
      <c r="N25" s="25">
        <f>IF(L25="","",VLOOKUP(L25,'Setup'!$B$13:$E$24,3,TRUE))</f>
      </c>
      <c r="O25" s="25">
        <f>IF(L25="","",RANK(L25,$L$2:$L$51,0))</f>
      </c>
      <c r="P25" s="19"/>
      <c r="Q25" s="19"/>
    </row>
    <row r="26" spans="1:17" x14ac:dyDescent="0.25">
      <c r="A26" s="19"/>
      <c r="B26" s="16"/>
      <c r="C26" s="19"/>
      <c r="D26" s="19"/>
      <c r="E26" s="19"/>
      <c r="F26" s="19"/>
      <c r="G26" s="19"/>
      <c r="H26" s="19"/>
      <c r="I26" s="19"/>
      <c r="J26" s="19"/>
      <c r="K26" s="22">
        <f>IF(COUNT(C26:J26)=0,"",SUM(C26:J26))</f>
      </c>
      <c r="L26" s="23">
        <f>IF(COUNT(C26:J26)=0,"",AVERAGE(C26:J26))</f>
      </c>
      <c r="M26" s="24">
        <f>IF(L26="","",VLOOKUP(L26,'Setup'!$B$13:$E$24,2,TRUE))</f>
      </c>
      <c r="N26" s="22">
        <f>IF(L26="","",VLOOKUP(L26,'Setup'!$B$13:$E$24,3,TRUE))</f>
      </c>
      <c r="O26" s="22">
        <f>IF(L26="","",RANK(L26,$L$2:$L$51,0))</f>
      </c>
      <c r="P26" s="19"/>
      <c r="Q26" s="19"/>
    </row>
    <row r="27" spans="1:17" x14ac:dyDescent="0.25">
      <c r="A27" s="19"/>
      <c r="B27" s="16"/>
      <c r="C27" s="19"/>
      <c r="D27" s="19"/>
      <c r="E27" s="19"/>
      <c r="F27" s="19"/>
      <c r="G27" s="19"/>
      <c r="H27" s="19"/>
      <c r="I27" s="19"/>
      <c r="J27" s="19"/>
      <c r="K27" s="25">
        <f>IF(COUNT(C27:J27)=0,"",SUM(C27:J27))</f>
      </c>
      <c r="L27" s="26">
        <f>IF(COUNT(C27:J27)=0,"",AVERAGE(C27:J27))</f>
      </c>
      <c r="M27" s="27">
        <f>IF(L27="","",VLOOKUP(L27,'Setup'!$B$13:$E$24,2,TRUE))</f>
      </c>
      <c r="N27" s="25">
        <f>IF(L27="","",VLOOKUP(L27,'Setup'!$B$13:$E$24,3,TRUE))</f>
      </c>
      <c r="O27" s="25">
        <f>IF(L27="","",RANK(L27,$L$2:$L$51,0))</f>
      </c>
      <c r="P27" s="19"/>
      <c r="Q27" s="19"/>
    </row>
    <row r="28" spans="1:17" x14ac:dyDescent="0.25">
      <c r="A28" s="19"/>
      <c r="B28" s="16"/>
      <c r="C28" s="19"/>
      <c r="D28" s="19"/>
      <c r="E28" s="19"/>
      <c r="F28" s="19"/>
      <c r="G28" s="19"/>
      <c r="H28" s="19"/>
      <c r="I28" s="19"/>
      <c r="J28" s="19"/>
      <c r="K28" s="22">
        <f>IF(COUNT(C28:J28)=0,"",SUM(C28:J28))</f>
      </c>
      <c r="L28" s="23">
        <f>IF(COUNT(C28:J28)=0,"",AVERAGE(C28:J28))</f>
      </c>
      <c r="M28" s="24">
        <f>IF(L28="","",VLOOKUP(L28,'Setup'!$B$13:$E$24,2,TRUE))</f>
      </c>
      <c r="N28" s="22">
        <f>IF(L28="","",VLOOKUP(L28,'Setup'!$B$13:$E$24,3,TRUE))</f>
      </c>
      <c r="O28" s="22">
        <f>IF(L28="","",RANK(L28,$L$2:$L$51,0))</f>
      </c>
      <c r="P28" s="19"/>
      <c r="Q28" s="19"/>
    </row>
    <row r="29" spans="1:17" x14ac:dyDescent="0.25">
      <c r="A29" s="19"/>
      <c r="B29" s="16"/>
      <c r="C29" s="19"/>
      <c r="D29" s="19"/>
      <c r="E29" s="19"/>
      <c r="F29" s="19"/>
      <c r="G29" s="19"/>
      <c r="H29" s="19"/>
      <c r="I29" s="19"/>
      <c r="J29" s="19"/>
      <c r="K29" s="25">
        <f>IF(COUNT(C29:J29)=0,"",SUM(C29:J29))</f>
      </c>
      <c r="L29" s="26">
        <f>IF(COUNT(C29:J29)=0,"",AVERAGE(C29:J29))</f>
      </c>
      <c r="M29" s="27">
        <f>IF(L29="","",VLOOKUP(L29,'Setup'!$B$13:$E$24,2,TRUE))</f>
      </c>
      <c r="N29" s="25">
        <f>IF(L29="","",VLOOKUP(L29,'Setup'!$B$13:$E$24,3,TRUE))</f>
      </c>
      <c r="O29" s="25">
        <f>IF(L29="","",RANK(L29,$L$2:$L$51,0))</f>
      </c>
      <c r="P29" s="19"/>
      <c r="Q29" s="19"/>
    </row>
    <row r="30" spans="1:17" x14ac:dyDescent="0.25">
      <c r="A30" s="19"/>
      <c r="B30" s="16"/>
      <c r="C30" s="19"/>
      <c r="D30" s="19"/>
      <c r="E30" s="19"/>
      <c r="F30" s="19"/>
      <c r="G30" s="19"/>
      <c r="H30" s="19"/>
      <c r="I30" s="19"/>
      <c r="J30" s="19"/>
      <c r="K30" s="22">
        <f>IF(COUNT(C30:J30)=0,"",SUM(C30:J30))</f>
      </c>
      <c r="L30" s="23">
        <f>IF(COUNT(C30:J30)=0,"",AVERAGE(C30:J30))</f>
      </c>
      <c r="M30" s="24">
        <f>IF(L30="","",VLOOKUP(L30,'Setup'!$B$13:$E$24,2,TRUE))</f>
      </c>
      <c r="N30" s="22">
        <f>IF(L30="","",VLOOKUP(L30,'Setup'!$B$13:$E$24,3,TRUE))</f>
      </c>
      <c r="O30" s="22">
        <f>IF(L30="","",RANK(L30,$L$2:$L$51,0))</f>
      </c>
      <c r="P30" s="19"/>
      <c r="Q30" s="19"/>
    </row>
    <row r="31" spans="1:17" x14ac:dyDescent="0.25">
      <c r="A31" s="19"/>
      <c r="B31" s="16"/>
      <c r="C31" s="19"/>
      <c r="D31" s="19"/>
      <c r="E31" s="19"/>
      <c r="F31" s="19"/>
      <c r="G31" s="19"/>
      <c r="H31" s="19"/>
      <c r="I31" s="19"/>
      <c r="J31" s="19"/>
      <c r="K31" s="25">
        <f>IF(COUNT(C31:J31)=0,"",SUM(C31:J31))</f>
      </c>
      <c r="L31" s="26">
        <f>IF(COUNT(C31:J31)=0,"",AVERAGE(C31:J31))</f>
      </c>
      <c r="M31" s="27">
        <f>IF(L31="","",VLOOKUP(L31,'Setup'!$B$13:$E$24,2,TRUE))</f>
      </c>
      <c r="N31" s="25">
        <f>IF(L31="","",VLOOKUP(L31,'Setup'!$B$13:$E$24,3,TRUE))</f>
      </c>
      <c r="O31" s="25">
        <f>IF(L31="","",RANK(L31,$L$2:$L$51,0))</f>
      </c>
      <c r="P31" s="19"/>
      <c r="Q31" s="19"/>
    </row>
    <row r="32" spans="1:17" x14ac:dyDescent="0.25">
      <c r="A32" s="19"/>
      <c r="B32" s="16"/>
      <c r="C32" s="19"/>
      <c r="D32" s="19"/>
      <c r="E32" s="19"/>
      <c r="F32" s="19"/>
      <c r="G32" s="19"/>
      <c r="H32" s="19"/>
      <c r="I32" s="19"/>
      <c r="J32" s="19"/>
      <c r="K32" s="22">
        <f>IF(COUNT(C32:J32)=0,"",SUM(C32:J32))</f>
      </c>
      <c r="L32" s="23">
        <f>IF(COUNT(C32:J32)=0,"",AVERAGE(C32:J32))</f>
      </c>
      <c r="M32" s="24">
        <f>IF(L32="","",VLOOKUP(L32,'Setup'!$B$13:$E$24,2,TRUE))</f>
      </c>
      <c r="N32" s="22">
        <f>IF(L32="","",VLOOKUP(L32,'Setup'!$B$13:$E$24,3,TRUE))</f>
      </c>
      <c r="O32" s="22">
        <f>IF(L32="","",RANK(L32,$L$2:$L$51,0))</f>
      </c>
      <c r="P32" s="19"/>
      <c r="Q32" s="19"/>
    </row>
    <row r="33" spans="1:17" x14ac:dyDescent="0.25">
      <c r="A33" s="19"/>
      <c r="B33" s="16"/>
      <c r="C33" s="19"/>
      <c r="D33" s="19"/>
      <c r="E33" s="19"/>
      <c r="F33" s="19"/>
      <c r="G33" s="19"/>
      <c r="H33" s="19"/>
      <c r="I33" s="19"/>
      <c r="J33" s="19"/>
      <c r="K33" s="25">
        <f>IF(COUNT(C33:J33)=0,"",SUM(C33:J33))</f>
      </c>
      <c r="L33" s="26">
        <f>IF(COUNT(C33:J33)=0,"",AVERAGE(C33:J33))</f>
      </c>
      <c r="M33" s="27">
        <f>IF(L33="","",VLOOKUP(L33,'Setup'!$B$13:$E$24,2,TRUE))</f>
      </c>
      <c r="N33" s="25">
        <f>IF(L33="","",VLOOKUP(L33,'Setup'!$B$13:$E$24,3,TRUE))</f>
      </c>
      <c r="O33" s="25">
        <f>IF(L33="","",RANK(L33,$L$2:$L$51,0))</f>
      </c>
      <c r="P33" s="19"/>
      <c r="Q33" s="19"/>
    </row>
    <row r="34" spans="1:17" x14ac:dyDescent="0.25">
      <c r="A34" s="19"/>
      <c r="B34" s="16"/>
      <c r="C34" s="19"/>
      <c r="D34" s="19"/>
      <c r="E34" s="19"/>
      <c r="F34" s="19"/>
      <c r="G34" s="19"/>
      <c r="H34" s="19"/>
      <c r="I34" s="19"/>
      <c r="J34" s="19"/>
      <c r="K34" s="22">
        <f>IF(COUNT(C34:J34)=0,"",SUM(C34:J34))</f>
      </c>
      <c r="L34" s="23">
        <f>IF(COUNT(C34:J34)=0,"",AVERAGE(C34:J34))</f>
      </c>
      <c r="M34" s="24">
        <f>IF(L34="","",VLOOKUP(L34,'Setup'!$B$13:$E$24,2,TRUE))</f>
      </c>
      <c r="N34" s="22">
        <f>IF(L34="","",VLOOKUP(L34,'Setup'!$B$13:$E$24,3,TRUE))</f>
      </c>
      <c r="O34" s="22">
        <f>IF(L34="","",RANK(L34,$L$2:$L$51,0))</f>
      </c>
      <c r="P34" s="19"/>
      <c r="Q34" s="19"/>
    </row>
    <row r="35" spans="1:17" x14ac:dyDescent="0.25">
      <c r="A35" s="19"/>
      <c r="B35" s="16"/>
      <c r="C35" s="19"/>
      <c r="D35" s="19"/>
      <c r="E35" s="19"/>
      <c r="F35" s="19"/>
      <c r="G35" s="19"/>
      <c r="H35" s="19"/>
      <c r="I35" s="19"/>
      <c r="J35" s="19"/>
      <c r="K35" s="25">
        <f>IF(COUNT(C35:J35)=0,"",SUM(C35:J35))</f>
      </c>
      <c r="L35" s="26">
        <f>IF(COUNT(C35:J35)=0,"",AVERAGE(C35:J35))</f>
      </c>
      <c r="M35" s="27">
        <f>IF(L35="","",VLOOKUP(L35,'Setup'!$B$13:$E$24,2,TRUE))</f>
      </c>
      <c r="N35" s="25">
        <f>IF(L35="","",VLOOKUP(L35,'Setup'!$B$13:$E$24,3,TRUE))</f>
      </c>
      <c r="O35" s="25">
        <f>IF(L35="","",RANK(L35,$L$2:$L$51,0))</f>
      </c>
      <c r="P35" s="19"/>
      <c r="Q35" s="19"/>
    </row>
    <row r="36" spans="1:17" x14ac:dyDescent="0.25">
      <c r="A36" s="19"/>
      <c r="B36" s="16"/>
      <c r="C36" s="19"/>
      <c r="D36" s="19"/>
      <c r="E36" s="19"/>
      <c r="F36" s="19"/>
      <c r="G36" s="19"/>
      <c r="H36" s="19"/>
      <c r="I36" s="19"/>
      <c r="J36" s="19"/>
      <c r="K36" s="22">
        <f>IF(COUNT(C36:J36)=0,"",SUM(C36:J36))</f>
      </c>
      <c r="L36" s="23">
        <f>IF(COUNT(C36:J36)=0,"",AVERAGE(C36:J36))</f>
      </c>
      <c r="M36" s="24">
        <f>IF(L36="","",VLOOKUP(L36,'Setup'!$B$13:$E$24,2,TRUE))</f>
      </c>
      <c r="N36" s="22">
        <f>IF(L36="","",VLOOKUP(L36,'Setup'!$B$13:$E$24,3,TRUE))</f>
      </c>
      <c r="O36" s="22">
        <f>IF(L36="","",RANK(L36,$L$2:$L$51,0))</f>
      </c>
      <c r="P36" s="19"/>
      <c r="Q36" s="19"/>
    </row>
    <row r="37" spans="1:17" x14ac:dyDescent="0.25">
      <c r="A37" s="19"/>
      <c r="B37" s="16"/>
      <c r="C37" s="19"/>
      <c r="D37" s="19"/>
      <c r="E37" s="19"/>
      <c r="F37" s="19"/>
      <c r="G37" s="19"/>
      <c r="H37" s="19"/>
      <c r="I37" s="19"/>
      <c r="J37" s="19"/>
      <c r="K37" s="25">
        <f>IF(COUNT(C37:J37)=0,"",SUM(C37:J37))</f>
      </c>
      <c r="L37" s="26">
        <f>IF(COUNT(C37:J37)=0,"",AVERAGE(C37:J37))</f>
      </c>
      <c r="M37" s="27">
        <f>IF(L37="","",VLOOKUP(L37,'Setup'!$B$13:$E$24,2,TRUE))</f>
      </c>
      <c r="N37" s="25">
        <f>IF(L37="","",VLOOKUP(L37,'Setup'!$B$13:$E$24,3,TRUE))</f>
      </c>
      <c r="O37" s="25">
        <f>IF(L37="","",RANK(L37,$L$2:$L$51,0))</f>
      </c>
      <c r="P37" s="19"/>
      <c r="Q37" s="19"/>
    </row>
    <row r="38" spans="1:17" x14ac:dyDescent="0.25">
      <c r="A38" s="19"/>
      <c r="B38" s="16"/>
      <c r="C38" s="19"/>
      <c r="D38" s="19"/>
      <c r="E38" s="19"/>
      <c r="F38" s="19"/>
      <c r="G38" s="19"/>
      <c r="H38" s="19"/>
      <c r="I38" s="19"/>
      <c r="J38" s="19"/>
      <c r="K38" s="22">
        <f>IF(COUNT(C38:J38)=0,"",SUM(C38:J38))</f>
      </c>
      <c r="L38" s="23">
        <f>IF(COUNT(C38:J38)=0,"",AVERAGE(C38:J38))</f>
      </c>
      <c r="M38" s="24">
        <f>IF(L38="","",VLOOKUP(L38,'Setup'!$B$13:$E$24,2,TRUE))</f>
      </c>
      <c r="N38" s="22">
        <f>IF(L38="","",VLOOKUP(L38,'Setup'!$B$13:$E$24,3,TRUE))</f>
      </c>
      <c r="O38" s="22">
        <f>IF(L38="","",RANK(L38,$L$2:$L$51,0))</f>
      </c>
      <c r="P38" s="19"/>
      <c r="Q38" s="19"/>
    </row>
    <row r="39" spans="1:17" x14ac:dyDescent="0.25">
      <c r="A39" s="19"/>
      <c r="B39" s="16"/>
      <c r="C39" s="19"/>
      <c r="D39" s="19"/>
      <c r="E39" s="19"/>
      <c r="F39" s="19"/>
      <c r="G39" s="19"/>
      <c r="H39" s="19"/>
      <c r="I39" s="19"/>
      <c r="J39" s="19"/>
      <c r="K39" s="25">
        <f>IF(COUNT(C39:J39)=0,"",SUM(C39:J39))</f>
      </c>
      <c r="L39" s="26">
        <f>IF(COUNT(C39:J39)=0,"",AVERAGE(C39:J39))</f>
      </c>
      <c r="M39" s="27">
        <f>IF(L39="","",VLOOKUP(L39,'Setup'!$B$13:$E$24,2,TRUE))</f>
      </c>
      <c r="N39" s="25">
        <f>IF(L39="","",VLOOKUP(L39,'Setup'!$B$13:$E$24,3,TRUE))</f>
      </c>
      <c r="O39" s="25">
        <f>IF(L39="","",RANK(L39,$L$2:$L$51,0))</f>
      </c>
      <c r="P39" s="19"/>
      <c r="Q39" s="19"/>
    </row>
    <row r="40" spans="1:17" x14ac:dyDescent="0.25">
      <c r="A40" s="19"/>
      <c r="B40" s="16"/>
      <c r="C40" s="19"/>
      <c r="D40" s="19"/>
      <c r="E40" s="19"/>
      <c r="F40" s="19"/>
      <c r="G40" s="19"/>
      <c r="H40" s="19"/>
      <c r="I40" s="19"/>
      <c r="J40" s="19"/>
      <c r="K40" s="22">
        <f>IF(COUNT(C40:J40)=0,"",SUM(C40:J40))</f>
      </c>
      <c r="L40" s="23">
        <f>IF(COUNT(C40:J40)=0,"",AVERAGE(C40:J40))</f>
      </c>
      <c r="M40" s="24">
        <f>IF(L40="","",VLOOKUP(L40,'Setup'!$B$13:$E$24,2,TRUE))</f>
      </c>
      <c r="N40" s="22">
        <f>IF(L40="","",VLOOKUP(L40,'Setup'!$B$13:$E$24,3,TRUE))</f>
      </c>
      <c r="O40" s="22">
        <f>IF(L40="","",RANK(L40,$L$2:$L$51,0))</f>
      </c>
      <c r="P40" s="19"/>
      <c r="Q40" s="19"/>
    </row>
    <row r="41" spans="1:17" x14ac:dyDescent="0.25">
      <c r="A41" s="19"/>
      <c r="B41" s="16"/>
      <c r="C41" s="19"/>
      <c r="D41" s="19"/>
      <c r="E41" s="19"/>
      <c r="F41" s="19"/>
      <c r="G41" s="19"/>
      <c r="H41" s="19"/>
      <c r="I41" s="19"/>
      <c r="J41" s="19"/>
      <c r="K41" s="25">
        <f>IF(COUNT(C41:J41)=0,"",SUM(C41:J41))</f>
      </c>
      <c r="L41" s="26">
        <f>IF(COUNT(C41:J41)=0,"",AVERAGE(C41:J41))</f>
      </c>
      <c r="M41" s="27">
        <f>IF(L41="","",VLOOKUP(L41,'Setup'!$B$13:$E$24,2,TRUE))</f>
      </c>
      <c r="N41" s="25">
        <f>IF(L41="","",VLOOKUP(L41,'Setup'!$B$13:$E$24,3,TRUE))</f>
      </c>
      <c r="O41" s="25">
        <f>IF(L41="","",RANK(L41,$L$2:$L$51,0))</f>
      </c>
      <c r="P41" s="19"/>
      <c r="Q41" s="19"/>
    </row>
    <row r="42" spans="1:17" x14ac:dyDescent="0.25">
      <c r="A42" s="19"/>
      <c r="B42" s="16"/>
      <c r="C42" s="19"/>
      <c r="D42" s="19"/>
      <c r="E42" s="19"/>
      <c r="F42" s="19"/>
      <c r="G42" s="19"/>
      <c r="H42" s="19"/>
      <c r="I42" s="19"/>
      <c r="J42" s="19"/>
      <c r="K42" s="22">
        <f>IF(COUNT(C42:J42)=0,"",SUM(C42:J42))</f>
      </c>
      <c r="L42" s="23">
        <f>IF(COUNT(C42:J42)=0,"",AVERAGE(C42:J42))</f>
      </c>
      <c r="M42" s="24">
        <f>IF(L42="","",VLOOKUP(L42,'Setup'!$B$13:$E$24,2,TRUE))</f>
      </c>
      <c r="N42" s="22">
        <f>IF(L42="","",VLOOKUP(L42,'Setup'!$B$13:$E$24,3,TRUE))</f>
      </c>
      <c r="O42" s="22">
        <f>IF(L42="","",RANK(L42,$L$2:$L$51,0))</f>
      </c>
      <c r="P42" s="19"/>
      <c r="Q42" s="19"/>
    </row>
    <row r="43" spans="1:17" x14ac:dyDescent="0.25">
      <c r="A43" s="19"/>
      <c r="B43" s="16"/>
      <c r="C43" s="19"/>
      <c r="D43" s="19"/>
      <c r="E43" s="19"/>
      <c r="F43" s="19"/>
      <c r="G43" s="19"/>
      <c r="H43" s="19"/>
      <c r="I43" s="19"/>
      <c r="J43" s="19"/>
      <c r="K43" s="25">
        <f>IF(COUNT(C43:J43)=0,"",SUM(C43:J43))</f>
      </c>
      <c r="L43" s="26">
        <f>IF(COUNT(C43:J43)=0,"",AVERAGE(C43:J43))</f>
      </c>
      <c r="M43" s="27">
        <f>IF(L43="","",VLOOKUP(L43,'Setup'!$B$13:$E$24,2,TRUE))</f>
      </c>
      <c r="N43" s="25">
        <f>IF(L43="","",VLOOKUP(L43,'Setup'!$B$13:$E$24,3,TRUE))</f>
      </c>
      <c r="O43" s="25">
        <f>IF(L43="","",RANK(L43,$L$2:$L$51,0))</f>
      </c>
      <c r="P43" s="19"/>
      <c r="Q43" s="19"/>
    </row>
    <row r="44" spans="1:17" x14ac:dyDescent="0.25">
      <c r="A44" s="19"/>
      <c r="B44" s="16"/>
      <c r="C44" s="19"/>
      <c r="D44" s="19"/>
      <c r="E44" s="19"/>
      <c r="F44" s="19"/>
      <c r="G44" s="19"/>
      <c r="H44" s="19"/>
      <c r="I44" s="19"/>
      <c r="J44" s="19"/>
      <c r="K44" s="22">
        <f>IF(COUNT(C44:J44)=0,"",SUM(C44:J44))</f>
      </c>
      <c r="L44" s="23">
        <f>IF(COUNT(C44:J44)=0,"",AVERAGE(C44:J44))</f>
      </c>
      <c r="M44" s="24">
        <f>IF(L44="","",VLOOKUP(L44,'Setup'!$B$13:$E$24,2,TRUE))</f>
      </c>
      <c r="N44" s="22">
        <f>IF(L44="","",VLOOKUP(L44,'Setup'!$B$13:$E$24,3,TRUE))</f>
      </c>
      <c r="O44" s="22">
        <f>IF(L44="","",RANK(L44,$L$2:$L$51,0))</f>
      </c>
      <c r="P44" s="19"/>
      <c r="Q44" s="19"/>
    </row>
    <row r="45" spans="1:17" x14ac:dyDescent="0.25">
      <c r="A45" s="19"/>
      <c r="B45" s="16"/>
      <c r="C45" s="19"/>
      <c r="D45" s="19"/>
      <c r="E45" s="19"/>
      <c r="F45" s="19"/>
      <c r="G45" s="19"/>
      <c r="H45" s="19"/>
      <c r="I45" s="19"/>
      <c r="J45" s="19"/>
      <c r="K45" s="25">
        <f>IF(COUNT(C45:J45)=0,"",SUM(C45:J45))</f>
      </c>
      <c r="L45" s="26">
        <f>IF(COUNT(C45:J45)=0,"",AVERAGE(C45:J45))</f>
      </c>
      <c r="M45" s="27">
        <f>IF(L45="","",VLOOKUP(L45,'Setup'!$B$13:$E$24,2,TRUE))</f>
      </c>
      <c r="N45" s="25">
        <f>IF(L45="","",VLOOKUP(L45,'Setup'!$B$13:$E$24,3,TRUE))</f>
      </c>
      <c r="O45" s="25">
        <f>IF(L45="","",RANK(L45,$L$2:$L$51,0))</f>
      </c>
      <c r="P45" s="19"/>
      <c r="Q45" s="19"/>
    </row>
    <row r="46" spans="1:17" x14ac:dyDescent="0.25">
      <c r="A46" s="19"/>
      <c r="B46" s="16"/>
      <c r="C46" s="19"/>
      <c r="D46" s="19"/>
      <c r="E46" s="19"/>
      <c r="F46" s="19"/>
      <c r="G46" s="19"/>
      <c r="H46" s="19"/>
      <c r="I46" s="19"/>
      <c r="J46" s="19"/>
      <c r="K46" s="22">
        <f>IF(COUNT(C46:J46)=0,"",SUM(C46:J46))</f>
      </c>
      <c r="L46" s="23">
        <f>IF(COUNT(C46:J46)=0,"",AVERAGE(C46:J46))</f>
      </c>
      <c r="M46" s="24">
        <f>IF(L46="","",VLOOKUP(L46,'Setup'!$B$13:$E$24,2,TRUE))</f>
      </c>
      <c r="N46" s="22">
        <f>IF(L46="","",VLOOKUP(L46,'Setup'!$B$13:$E$24,3,TRUE))</f>
      </c>
      <c r="O46" s="22">
        <f>IF(L46="","",RANK(L46,$L$2:$L$51,0))</f>
      </c>
      <c r="P46" s="19"/>
      <c r="Q46" s="19"/>
    </row>
    <row r="47" spans="1:17" x14ac:dyDescent="0.25">
      <c r="A47" s="19"/>
      <c r="B47" s="16"/>
      <c r="C47" s="19"/>
      <c r="D47" s="19"/>
      <c r="E47" s="19"/>
      <c r="F47" s="19"/>
      <c r="G47" s="19"/>
      <c r="H47" s="19"/>
      <c r="I47" s="19"/>
      <c r="J47" s="19"/>
      <c r="K47" s="25">
        <f>IF(COUNT(C47:J47)=0,"",SUM(C47:J47))</f>
      </c>
      <c r="L47" s="26">
        <f>IF(COUNT(C47:J47)=0,"",AVERAGE(C47:J47))</f>
      </c>
      <c r="M47" s="27">
        <f>IF(L47="","",VLOOKUP(L47,'Setup'!$B$13:$E$24,2,TRUE))</f>
      </c>
      <c r="N47" s="25">
        <f>IF(L47="","",VLOOKUP(L47,'Setup'!$B$13:$E$24,3,TRUE))</f>
      </c>
      <c r="O47" s="25">
        <f>IF(L47="","",RANK(L47,$L$2:$L$51,0))</f>
      </c>
      <c r="P47" s="19"/>
      <c r="Q47" s="19"/>
    </row>
    <row r="48" spans="1:17" x14ac:dyDescent="0.25">
      <c r="A48" s="19"/>
      <c r="B48" s="16"/>
      <c r="C48" s="19"/>
      <c r="D48" s="19"/>
      <c r="E48" s="19"/>
      <c r="F48" s="19"/>
      <c r="G48" s="19"/>
      <c r="H48" s="19"/>
      <c r="I48" s="19"/>
      <c r="J48" s="19"/>
      <c r="K48" s="22">
        <f>IF(COUNT(C48:J48)=0,"",SUM(C48:J48))</f>
      </c>
      <c r="L48" s="23">
        <f>IF(COUNT(C48:J48)=0,"",AVERAGE(C48:J48))</f>
      </c>
      <c r="M48" s="24">
        <f>IF(L48="","",VLOOKUP(L48,'Setup'!$B$13:$E$24,2,TRUE))</f>
      </c>
      <c r="N48" s="22">
        <f>IF(L48="","",VLOOKUP(L48,'Setup'!$B$13:$E$24,3,TRUE))</f>
      </c>
      <c r="O48" s="22">
        <f>IF(L48="","",RANK(L48,$L$2:$L$51,0))</f>
      </c>
      <c r="P48" s="19"/>
      <c r="Q48" s="19"/>
    </row>
    <row r="49" spans="1:17" x14ac:dyDescent="0.25">
      <c r="A49" s="19"/>
      <c r="B49" s="16"/>
      <c r="C49" s="19"/>
      <c r="D49" s="19"/>
      <c r="E49" s="19"/>
      <c r="F49" s="19"/>
      <c r="G49" s="19"/>
      <c r="H49" s="19"/>
      <c r="I49" s="19"/>
      <c r="J49" s="19"/>
      <c r="K49" s="25">
        <f>IF(COUNT(C49:J49)=0,"",SUM(C49:J49))</f>
      </c>
      <c r="L49" s="26">
        <f>IF(COUNT(C49:J49)=0,"",AVERAGE(C49:J49))</f>
      </c>
      <c r="M49" s="27">
        <f>IF(L49="","",VLOOKUP(L49,'Setup'!$B$13:$E$24,2,TRUE))</f>
      </c>
      <c r="N49" s="25">
        <f>IF(L49="","",VLOOKUP(L49,'Setup'!$B$13:$E$24,3,TRUE))</f>
      </c>
      <c r="O49" s="25">
        <f>IF(L49="","",RANK(L49,$L$2:$L$51,0))</f>
      </c>
      <c r="P49" s="19"/>
      <c r="Q49" s="19"/>
    </row>
    <row r="50" spans="1:17" x14ac:dyDescent="0.25">
      <c r="A50" s="19"/>
      <c r="B50" s="16"/>
      <c r="C50" s="19"/>
      <c r="D50" s="19"/>
      <c r="E50" s="19"/>
      <c r="F50" s="19"/>
      <c r="G50" s="19"/>
      <c r="H50" s="19"/>
      <c r="I50" s="19"/>
      <c r="J50" s="19"/>
      <c r="K50" s="22">
        <f>IF(COUNT(C50:J50)=0,"",SUM(C50:J50))</f>
      </c>
      <c r="L50" s="23">
        <f>IF(COUNT(C50:J50)=0,"",AVERAGE(C50:J50))</f>
      </c>
      <c r="M50" s="24">
        <f>IF(L50="","",VLOOKUP(L50,'Setup'!$B$13:$E$24,2,TRUE))</f>
      </c>
      <c r="N50" s="22">
        <f>IF(L50="","",VLOOKUP(L50,'Setup'!$B$13:$E$24,3,TRUE))</f>
      </c>
      <c r="O50" s="22">
        <f>IF(L50="","",RANK(L50,$L$2:$L$51,0))</f>
      </c>
      <c r="P50" s="19"/>
      <c r="Q50" s="19"/>
    </row>
    <row r="51" spans="1:17" x14ac:dyDescent="0.25">
      <c r="A51" s="19"/>
      <c r="B51" s="16"/>
      <c r="C51" s="19"/>
      <c r="D51" s="19"/>
      <c r="E51" s="19"/>
      <c r="F51" s="19"/>
      <c r="G51" s="19"/>
      <c r="H51" s="19"/>
      <c r="I51" s="19"/>
      <c r="J51" s="19"/>
      <c r="K51" s="25">
        <f>IF(COUNT(C51:J51)=0,"",SUM(C51:J51))</f>
      </c>
      <c r="L51" s="26">
        <f>IF(COUNT(C51:J51)=0,"",AVERAGE(C51:J51))</f>
      </c>
      <c r="M51" s="27">
        <f>IF(L51="","",VLOOKUP(L51,'Setup'!$B$13:$E$24,2,TRUE))</f>
      </c>
      <c r="N51" s="25">
        <f>IF(L51="","",VLOOKUP(L51,'Setup'!$B$13:$E$24,3,TRUE))</f>
      </c>
      <c r="O51" s="25">
        <f>IF(L51="","",RANK(L51,$L$2:$L$51,0))</f>
      </c>
      <c r="P51" s="19"/>
      <c r="Q51" s="19"/>
    </row>
  </sheetData>
  <sheetProtection sheet="1" formatColumns="0" formatRows="0" sort="0" autoFilter="0"/>
  <conditionalFormatting sqref="L2:L51">
    <cfRule type="cellIs" dxfId="0" priority="1" operator="lessThan">
      <formula>'Setup'!$C$26</formula>
    </cfRule>
    <cfRule type="cellIs" dxfId="1" priority="2" operator="greaterThanOrEqual">
      <formula>'Setup'!$C$26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AF8F3"/>
    <pageSetUpPr fitToPage="1"/>
  </sheetPr>
  <dimension ref="B1:E33"/>
  <sheetViews>
    <sheetView workbookViewId="0" showGridLines="0"/>
  </sheetViews>
  <sheetFormatPr defaultRowHeight="15" outlineLevelRow="0" outlineLevelCol="0" x14ac:dyDescent="55"/>
  <cols>
    <col min="1" max="1" width="2" customWidth="1"/>
    <col min="2" max="2" width="28" customWidth="1"/>
    <col min="3" max="3" width="13" customWidth="1"/>
    <col min="4" max="4" width="12" customWidth="1"/>
    <col min="5" max="5" width="24" customWidth="1"/>
  </cols>
  <sheetData>
    <row r="1" ht="24" customHeight="1" spans="2:5" x14ac:dyDescent="0.25">
      <c r="B1" s="28">
        <f>'Setup'!C4</f>
      </c>
      <c r="C1" s="28"/>
      <c r="D1" s="28"/>
      <c r="E1" s="28"/>
    </row>
    <row r="2" spans="2:5" x14ac:dyDescent="0.25">
      <c r="B2" s="29">
        <f>"STUDENT REPORT CARD · "&amp;'Setup'!C5&amp;" "&amp;'Setup'!C6</f>
      </c>
      <c r="C2" s="29"/>
      <c r="D2" s="29"/>
      <c r="E2" s="29"/>
    </row>
    <row r="4" spans="2:5" x14ac:dyDescent="0.25">
      <c r="B4" s="15" t="s">
        <v>70</v>
      </c>
      <c r="C4" s="16" t="s">
        <v>71</v>
      </c>
      <c r="D4" s="16"/>
      <c r="E4" s="16"/>
    </row>
    <row r="5" spans="2:5" x14ac:dyDescent="0.25">
      <c r="B5" s="15" t="s">
        <v>55</v>
      </c>
      <c r="C5" s="24">
        <f>IFERROR(INDEX('Marks Entry'!A$2:A$51,MATCH($C$4,'Marks Entry'!$B$2:$B$51,0)),"")</f>
      </c>
      <c r="D5" s="15" t="s">
        <v>22</v>
      </c>
      <c r="E5" s="24">
        <f>'Setup'!C7</f>
      </c>
    </row>
    <row r="7" spans="2:5" x14ac:dyDescent="0.25">
      <c r="B7" s="18" t="s">
        <v>72</v>
      </c>
      <c r="C7" s="18" t="s">
        <v>73</v>
      </c>
      <c r="D7" s="18" t="s">
        <v>30</v>
      </c>
      <c r="E7" s="18" t="s">
        <v>32</v>
      </c>
    </row>
    <row r="8" spans="2:5" x14ac:dyDescent="0.25">
      <c r="B8" s="30" t="s">
        <v>57</v>
      </c>
      <c r="C8" s="22">
        <f>IFERROR(INDEX('Marks Entry'!C$2:C$51,MATCH($C$4,'Marks Entry'!$B$2:$B$51,0)),"")</f>
      </c>
      <c r="D8" s="24">
        <f>IF(C8="","",VLOOKUP(C8,'Setup'!$B$13:$E$24,2,TRUE))</f>
      </c>
      <c r="E8" s="24">
        <f>IF(C8="","",VLOOKUP(C8,'Setup'!$B$13:$E$24,4,TRUE))</f>
      </c>
    </row>
    <row r="9" spans="2:5" x14ac:dyDescent="0.25">
      <c r="B9" s="31" t="s">
        <v>58</v>
      </c>
      <c r="C9" s="25">
        <f>IFERROR(INDEX('Marks Entry'!D$2:D$51,MATCH($C$4,'Marks Entry'!$B$2:$B$51,0)),"")</f>
      </c>
      <c r="D9" s="27">
        <f>IF(C9="","",VLOOKUP(C9,'Setup'!$B$13:$E$24,2,TRUE))</f>
      </c>
      <c r="E9" s="27">
        <f>IF(C9="","",VLOOKUP(C9,'Setup'!$B$13:$E$24,4,TRUE))</f>
      </c>
    </row>
    <row r="10" spans="2:5" x14ac:dyDescent="0.25">
      <c r="B10" s="30" t="s">
        <v>59</v>
      </c>
      <c r="C10" s="22">
        <f>IFERROR(INDEX('Marks Entry'!E$2:E$51,MATCH($C$4,'Marks Entry'!$B$2:$B$51,0)),"")</f>
      </c>
      <c r="D10" s="24">
        <f>IF(C10="","",VLOOKUP(C10,'Setup'!$B$13:$E$24,2,TRUE))</f>
      </c>
      <c r="E10" s="24">
        <f>IF(C10="","",VLOOKUP(C10,'Setup'!$B$13:$E$24,4,TRUE))</f>
      </c>
    </row>
    <row r="11" spans="2:5" x14ac:dyDescent="0.25">
      <c r="B11" s="31" t="s">
        <v>60</v>
      </c>
      <c r="C11" s="25">
        <f>IFERROR(INDEX('Marks Entry'!F$2:F$51,MATCH($C$4,'Marks Entry'!$B$2:$B$51,0)),"")</f>
      </c>
      <c r="D11" s="27">
        <f>IF(C11="","",VLOOKUP(C11,'Setup'!$B$13:$E$24,2,TRUE))</f>
      </c>
      <c r="E11" s="27">
        <f>IF(C11="","",VLOOKUP(C11,'Setup'!$B$13:$E$24,4,TRUE))</f>
      </c>
    </row>
    <row r="12" spans="2:5" x14ac:dyDescent="0.25">
      <c r="B12" s="30" t="s">
        <v>61</v>
      </c>
      <c r="C12" s="22">
        <f>IFERROR(INDEX('Marks Entry'!G$2:G$51,MATCH($C$4,'Marks Entry'!$B$2:$B$51,0)),"")</f>
      </c>
      <c r="D12" s="24">
        <f>IF(C12="","",VLOOKUP(C12,'Setup'!$B$13:$E$24,2,TRUE))</f>
      </c>
      <c r="E12" s="24">
        <f>IF(C12="","",VLOOKUP(C12,'Setup'!$B$13:$E$24,4,TRUE))</f>
      </c>
    </row>
    <row r="13" spans="2:5" x14ac:dyDescent="0.25">
      <c r="B13" s="31" t="s">
        <v>62</v>
      </c>
      <c r="C13" s="25">
        <f>IFERROR(INDEX('Marks Entry'!H$2:H$51,MATCH($C$4,'Marks Entry'!$B$2:$B$51,0)),"")</f>
      </c>
      <c r="D13" s="27">
        <f>IF(C13="","",VLOOKUP(C13,'Setup'!$B$13:$E$24,2,TRUE))</f>
      </c>
      <c r="E13" s="27">
        <f>IF(C13="","",VLOOKUP(C13,'Setup'!$B$13:$E$24,4,TRUE))</f>
      </c>
    </row>
    <row r="14" spans="2:5" x14ac:dyDescent="0.25">
      <c r="B14" s="30" t="s">
        <v>63</v>
      </c>
      <c r="C14" s="22">
        <f>IFERROR(INDEX('Marks Entry'!I$2:I$51,MATCH($C$4,'Marks Entry'!$B$2:$B$51,0)),"")</f>
      </c>
      <c r="D14" s="24">
        <f>IF(C14="","",VLOOKUP(C14,'Setup'!$B$13:$E$24,2,TRUE))</f>
      </c>
      <c r="E14" s="24">
        <f>IF(C14="","",VLOOKUP(C14,'Setup'!$B$13:$E$24,4,TRUE))</f>
      </c>
    </row>
    <row r="15" spans="2:5" x14ac:dyDescent="0.25">
      <c r="B15" s="31" t="s">
        <v>64</v>
      </c>
      <c r="C15" s="25">
        <f>IFERROR(INDEX('Marks Entry'!J$2:J$51,MATCH($C$4,'Marks Entry'!$B$2:$B$51,0)),"")</f>
      </c>
      <c r="D15" s="27">
        <f>IF(C15="","",VLOOKUP(C15,'Setup'!$B$13:$E$24,2,TRUE))</f>
      </c>
      <c r="E15" s="27">
        <f>IF(C15="","",VLOOKUP(C15,'Setup'!$B$13:$E$24,4,TRUE))</f>
      </c>
    </row>
    <row r="17" spans="2:3" x14ac:dyDescent="0.25">
      <c r="B17" s="15" t="s">
        <v>74</v>
      </c>
      <c r="C17" s="32">
        <f>IFERROR(INDEX('Marks Entry'!K$2:K$51,MATCH($C$4,'Marks Entry'!$B$2:$B$51,0)),"")</f>
      </c>
    </row>
    <row r="18" spans="2:3" x14ac:dyDescent="0.25">
      <c r="B18" s="15" t="s">
        <v>75</v>
      </c>
      <c r="C18" s="33">
        <f>IFERROR(INDEX('Marks Entry'!L$2:L$51,MATCH($C$4,'Marks Entry'!$B$2:$B$51,0)),"")</f>
      </c>
    </row>
    <row r="19" spans="2:3" x14ac:dyDescent="0.25">
      <c r="B19" s="15" t="s">
        <v>76</v>
      </c>
      <c r="C19" s="34">
        <f>IFERROR(INDEX('Marks Entry'!M$2:M$51,MATCH($C$4,'Marks Entry'!$B$2:$B$51,0)),"")</f>
      </c>
    </row>
    <row r="20" spans="2:3" x14ac:dyDescent="0.25">
      <c r="B20" s="15" t="s">
        <v>31</v>
      </c>
      <c r="C20" s="32">
        <f>IFERROR(INDEX('Marks Entry'!N$2:N$51,MATCH($C$4,'Marks Entry'!$B$2:$B$51,0)),"")</f>
      </c>
    </row>
    <row r="21" spans="2:3" x14ac:dyDescent="0.25">
      <c r="B21" s="15" t="s">
        <v>67</v>
      </c>
      <c r="C21" s="35">
        <f>IF(IFERROR(INDEX('Marks Entry'!O$2:O$51,MATCH($C$4,'Marks Entry'!$B$2:$B$51,0)),"")="","",IFERROR(INDEX('Marks Entry'!O$2:O$51,MATCH($C$4,'Marks Entry'!$B$2:$B$51,0)),"")&amp;" / "&amp;COUNT('Marks Entry'!$L$2:$L$51))</f>
      </c>
    </row>
    <row r="22" spans="2:5" x14ac:dyDescent="0.25">
      <c r="B22" s="15" t="s">
        <v>77</v>
      </c>
      <c r="C22" s="24">
        <f>IF(OR(IFERROR(INDEX('Marks Entry'!P$2:P$51,MATCH($C$4,'Marks Entry'!$B$2:$B$51,0)),"")="",IFERROR(INDEX('Marks Entry'!Q$2:Q$51,MATCH($C$4,'Marks Entry'!$B$2:$B$51,0)),"")="",IFERROR(INDEX('Marks Entry'!Q$2:Q$51,MATCH($C$4,'Marks Entry'!$B$2:$B$51,0)),"")=0),"",IFERROR(INDEX('Marks Entry'!P$2:P$51,MATCH($C$4,'Marks Entry'!$B$2:$B$51,0)),"")&amp;" / "&amp;IFERROR(INDEX('Marks Entry'!Q$2:Q$51,MATCH($C$4,'Marks Entry'!$B$2:$B$51,0)),"")&amp;" ("&amp;TEXT(IFERROR(INDEX('Marks Entry'!P$2:P$51,MATCH($C$4,'Marks Entry'!$B$2:$B$51,0)),"")/IFERROR(INDEX('Marks Entry'!Q$2:Q$51,MATCH($C$4,'Marks Entry'!$B$2:$B$51,0)),""),"0%")&amp;")")</f>
      </c>
      <c r="D22" s="24"/>
      <c r="E22" s="24"/>
    </row>
    <row r="24" spans="2:2" x14ac:dyDescent="0.25">
      <c r="B24" s="15" t="s">
        <v>78</v>
      </c>
    </row>
    <row r="25" ht="30" customHeight="1" spans="2:5" x14ac:dyDescent="0.25">
      <c r="B25" s="36"/>
      <c r="C25" s="36"/>
      <c r="D25" s="36"/>
      <c r="E25" s="36"/>
    </row>
    <row r="27" spans="2:2" x14ac:dyDescent="0.25">
      <c r="B27" s="15" t="s">
        <v>79</v>
      </c>
    </row>
    <row r="28" ht="30" customHeight="1" spans="2:5" x14ac:dyDescent="0.25">
      <c r="B28" s="36"/>
      <c r="C28" s="36"/>
      <c r="D28" s="36"/>
      <c r="E28" s="36"/>
    </row>
    <row r="30" spans="2:5" x14ac:dyDescent="0.25">
      <c r="B30" s="15" t="s">
        <v>80</v>
      </c>
      <c r="C30" s="24">
        <f>'Setup'!C8</f>
      </c>
      <c r="D30" s="24"/>
      <c r="E30" s="24"/>
    </row>
    <row r="31" spans="2:5" x14ac:dyDescent="0.25">
      <c r="B31" s="15" t="s">
        <v>81</v>
      </c>
      <c r="C31" s="24">
        <f>'Setup'!C9</f>
      </c>
      <c r="D31" s="24"/>
      <c r="E31" s="24"/>
    </row>
    <row r="33" spans="2:2" x14ac:dyDescent="0.25">
      <c r="B33" s="37" t="s">
        <v>82</v>
      </c>
    </row>
  </sheetData>
  <sheetProtection sheet="1" formatColumns="0" formatRows="0" sort="0" autoFilter="0"/>
  <mergeCells count="8">
    <mergeCell ref="B1:E1"/>
    <mergeCell ref="B2:E2"/>
    <mergeCell ref="C4:E4"/>
    <mergeCell ref="C22:E22"/>
    <mergeCell ref="B25:E25"/>
    <mergeCell ref="B28:E28"/>
    <mergeCell ref="C30:E30"/>
    <mergeCell ref="C31:E31"/>
  </mergeCells>
  <conditionalFormatting sqref="C8:C15">
    <cfRule type="cellIs" dxfId="2" priority="1" operator="lessThan">
      <formula>'Setup'!$C$26</formula>
    </cfRule>
  </conditionalFormatting>
  <dataValidations count="1">
    <dataValidation type="list" sqref="C4">
      <formula1>'Marks Entry'!$B$2:$B$51</formula1>
    </dataValidation>
  </dataValidations>
  <pageMargins left="0.5" right="0.5" top="0.6" bottom="0.6" header="0.3" footer="0.3"/>
  <pageSetup paperSize="9" orientation="portrait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43660"/>
  </sheetPr>
  <dimension ref="B1:D18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26" customWidth="1"/>
    <col min="3" max="3" width="12" customWidth="1"/>
    <col min="4" max="5" width="10" customWidth="1"/>
    <col min="6" max="6" width="12" customWidth="1"/>
    <col min="7" max="7" width="26" customWidth="1"/>
  </cols>
  <sheetData>
    <row r="1" spans="2:2" x14ac:dyDescent="0.25">
      <c r="B1" s="13" t="s">
        <v>83</v>
      </c>
    </row>
    <row r="2" spans="2:2" x14ac:dyDescent="0.25">
      <c r="B2" s="14" t="s">
        <v>84</v>
      </c>
    </row>
    <row r="4" spans="2:3" x14ac:dyDescent="0.25">
      <c r="B4" s="15" t="s">
        <v>85</v>
      </c>
      <c r="C4" s="38">
        <f>COUNT('Marks Entry'!$L$2:$L$51)</f>
      </c>
    </row>
    <row r="5" spans="2:3" x14ac:dyDescent="0.25">
      <c r="B5" s="15" t="s">
        <v>86</v>
      </c>
      <c r="C5" s="39">
        <f>IFERROR(AVERAGE('Marks Entry'!$L$2:$L$51),"")</f>
      </c>
    </row>
    <row r="6" spans="2:3" x14ac:dyDescent="0.25">
      <c r="B6" s="15" t="s">
        <v>87</v>
      </c>
      <c r="C6" s="40">
        <f>COUNTIF('Marks Entry'!$L$2:$L$51,"&gt;="&amp;'Setup'!$C$26)</f>
      </c>
    </row>
    <row r="7" spans="2:3" x14ac:dyDescent="0.25">
      <c r="B7" s="15" t="s">
        <v>88</v>
      </c>
      <c r="C7" s="41">
        <f>COUNTIF('Marks Entry'!$L$2:$L$51,"&lt;"&amp;'Setup'!$C$26)</f>
      </c>
    </row>
    <row r="9" spans="2:2" x14ac:dyDescent="0.25">
      <c r="B9" s="42" t="s">
        <v>89</v>
      </c>
    </row>
    <row r="10" spans="2:4" x14ac:dyDescent="0.25">
      <c r="B10" s="18" t="s">
        <v>72</v>
      </c>
      <c r="C10" s="18" t="s">
        <v>86</v>
      </c>
      <c r="D10" s="18" t="s">
        <v>30</v>
      </c>
    </row>
    <row r="11" spans="2:4" x14ac:dyDescent="0.25">
      <c r="B11" s="30" t="s">
        <v>57</v>
      </c>
      <c r="C11" s="23">
        <f>IFERROR(AVERAGE('Marks Entry'!C$2:C$51),"")</f>
      </c>
      <c r="D11" s="24">
        <f>IF(C11="","",VLOOKUP(C11,'Setup'!$B$13:$E$24,2,TRUE))</f>
      </c>
    </row>
    <row r="12" spans="2:4" x14ac:dyDescent="0.25">
      <c r="B12" s="31" t="s">
        <v>58</v>
      </c>
      <c r="C12" s="26">
        <f>IFERROR(AVERAGE('Marks Entry'!D$2:D$51),"")</f>
      </c>
      <c r="D12" s="27">
        <f>IF(C12="","",VLOOKUP(C12,'Setup'!$B$13:$E$24,2,TRUE))</f>
      </c>
    </row>
    <row r="13" spans="2:4" x14ac:dyDescent="0.25">
      <c r="B13" s="30" t="s">
        <v>59</v>
      </c>
      <c r="C13" s="23">
        <f>IFERROR(AVERAGE('Marks Entry'!E$2:E$51),"")</f>
      </c>
      <c r="D13" s="24">
        <f>IF(C13="","",VLOOKUP(C13,'Setup'!$B$13:$E$24,2,TRUE))</f>
      </c>
    </row>
    <row r="14" spans="2:4" x14ac:dyDescent="0.25">
      <c r="B14" s="31" t="s">
        <v>60</v>
      </c>
      <c r="C14" s="26">
        <f>IFERROR(AVERAGE('Marks Entry'!F$2:F$51),"")</f>
      </c>
      <c r="D14" s="27">
        <f>IF(C14="","",VLOOKUP(C14,'Setup'!$B$13:$E$24,2,TRUE))</f>
      </c>
    </row>
    <row r="15" spans="2:4" x14ac:dyDescent="0.25">
      <c r="B15" s="30" t="s">
        <v>61</v>
      </c>
      <c r="C15" s="23">
        <f>IFERROR(AVERAGE('Marks Entry'!G$2:G$51),"")</f>
      </c>
      <c r="D15" s="24">
        <f>IF(C15="","",VLOOKUP(C15,'Setup'!$B$13:$E$24,2,TRUE))</f>
      </c>
    </row>
    <row r="16" spans="2:4" x14ac:dyDescent="0.25">
      <c r="B16" s="31" t="s">
        <v>62</v>
      </c>
      <c r="C16" s="26">
        <f>IFERROR(AVERAGE('Marks Entry'!H$2:H$51),"")</f>
      </c>
      <c r="D16" s="27">
        <f>IF(C16="","",VLOOKUP(C16,'Setup'!$B$13:$E$24,2,TRUE))</f>
      </c>
    </row>
    <row r="17" spans="2:4" x14ac:dyDescent="0.25">
      <c r="B17" s="30" t="s">
        <v>63</v>
      </c>
      <c r="C17" s="23">
        <f>IFERROR(AVERAGE('Marks Entry'!I$2:I$51),"")</f>
      </c>
      <c r="D17" s="24">
        <f>IF(C17="","",VLOOKUP(C17,'Setup'!$B$13:$E$24,2,TRUE))</f>
      </c>
    </row>
    <row r="18" spans="2:4" x14ac:dyDescent="0.25">
      <c r="B18" s="31" t="s">
        <v>64</v>
      </c>
      <c r="C18" s="26">
        <f>IFERROR(AVERAGE('Marks Entry'!J$2:J$51),"")</f>
      </c>
      <c r="D18" s="27">
        <f>IF(C18="","",VLOOKUP(C18,'Setup'!$B$13:$E$24,2,TRUE))</f>
      </c>
    </row>
  </sheetData>
  <sheetProtection sheet="1" formatColumns="0" formatRows="0" sort="0" autoFilter="0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 Here</vt:lpstr>
      <vt:lpstr>Setup</vt:lpstr>
      <vt:lpstr>Marks Entry</vt:lpstr>
      <vt:lpstr>Report Card</vt:lpstr>
      <vt:lpstr>Class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LeadAfrik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2026-07-30T10:54:57Z</dcterms:modified>
</cp:coreProperties>
</file>